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bsntppfs\Rel_Investidores\NOVA REDE\1. ADMINISTRATIVO\1.17. Site\2024\1T24\Excel\"/>
    </mc:Choice>
  </mc:AlternateContent>
  <xr:revisionPtr revIDLastSave="0" documentId="13_ncr:1_{60C32F97-4A3C-46A7-8DA2-A59520EE41BE}" xr6:coauthVersionLast="47" xr6:coauthVersionMax="47" xr10:uidLastSave="{00000000-0000-0000-0000-000000000000}"/>
  <bookViews>
    <workbookView xWindow="-28910" yWindow="-1220" windowWidth="29020" windowHeight="15700" tabRatio="979" xr2:uid="{25498E0E-6544-47FF-B31E-9B6BCD888B71}"/>
  </bookViews>
  <sheets>
    <sheet name="Revenue" sheetId="15" r:id="rId1"/>
    <sheet name="O&amp;M Costs and Expenses " sheetId="16" r:id="rId2"/>
    <sheet name="Regulatory Income Statement " sheetId="18" r:id="rId3"/>
    <sheet name="Indirect Cash Flow _Reg" sheetId="19" r:id="rId4"/>
    <sheet name="Regulatory Balance Sheet " sheetId="20" r:id="rId5"/>
    <sheet name="Equity Income" sheetId="3" r:id="rId6"/>
    <sheet name="Consolidated Debt" sheetId="21" r:id="rId7"/>
    <sheet name="Related_Gross Debt" sheetId="22" r:id="rId8"/>
    <sheet name="Amortization" sheetId="23" r:id="rId9"/>
    <sheet name="Income Statement_IFRS" sheetId="24" r:id="rId10"/>
    <sheet name="Income Statement_IFRS_(ITR.DFP)" sheetId="25" r:id="rId11"/>
    <sheet name="Balance Sheet_IFRS" sheetId="27" r:id="rId12"/>
    <sheet name="Balance Sheet_IFRS (ITR.DFP)" sheetId="26" r:id="rId13"/>
    <sheet name="Cash Flow_IFRS" sheetId="28" r:id="rId14"/>
  </sheets>
  <externalReferences>
    <externalReference r:id="rId15"/>
    <externalReference r:id="rId16"/>
    <externalReference r:id="rId17"/>
    <externalReference r:id="rId18"/>
  </externalReferences>
  <definedNames>
    <definedName name="____B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_B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_B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_B1" hidden="1">{#N/A,#N/A,FALSE,"LLAVE";#N/A,#N/A,FALSE,"EERR";#N/A,#N/A,FALSE,"ESP";#N/A,#N/A,FALSE,"EOAF";#N/A,#N/A,FALSE,"CASH";#N/A,#N/A,FALSE,"FINANZAS";#N/A,#N/A,FALSE,"DEUDA";#N/A,#N/A,FALSE,"INVERSION";#N/A,#N/A,FALSE,"PERSONAL"}</definedName>
    <definedName name="____bb1" localSheetId="6" hidden="1">{#N/A,#N/A,FALSE,"ENERGIA";#N/A,#N/A,FALSE,"PERDIDAS";#N/A,#N/A,FALSE,"CLIENTES";#N/A,#N/A,FALSE,"ESTADO";#N/A,#N/A,FALSE,"TECNICA"}</definedName>
    <definedName name="____bb1" localSheetId="1" hidden="1">{#N/A,#N/A,FALSE,"ENERGIA";#N/A,#N/A,FALSE,"PERDIDAS";#N/A,#N/A,FALSE,"CLIENTES";#N/A,#N/A,FALSE,"ESTADO";#N/A,#N/A,FALSE,"TECNICA"}</definedName>
    <definedName name="____bb1" localSheetId="7" hidden="1">{#N/A,#N/A,FALSE,"ENERGIA";#N/A,#N/A,FALSE,"PERDIDAS";#N/A,#N/A,FALSE,"CLIENTES";#N/A,#N/A,FALSE,"ESTADO";#N/A,#N/A,FALSE,"TECNICA"}</definedName>
    <definedName name="____bb1" hidden="1">{#N/A,#N/A,FALSE,"ENERGIA";#N/A,#N/A,FALSE,"PERDIDAS";#N/A,#N/A,FALSE,"CLIENTES";#N/A,#N/A,FALSE,"ESTADO";#N/A,#N/A,FALSE,"TECNICA"}</definedName>
    <definedName name="____bbb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_bbb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_bbb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_bbb1" hidden="1">{#N/A,#N/A,FALSE,"LLAVE";#N/A,#N/A,FALSE,"EERR";#N/A,#N/A,FALSE,"ESP";#N/A,#N/A,FALSE,"EOAF";#N/A,#N/A,FALSE,"CASH";#N/A,#N/A,FALSE,"FINANZAS";#N/A,#N/A,FALSE,"DEUDA";#N/A,#N/A,FALSE,"INVERSION";#N/A,#N/A,FALSE,"PERSONAL"}</definedName>
    <definedName name="____bx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_bx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_bx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_bx1" hidden="1">{#N/A,#N/A,FALSE,"LLAVE";#N/A,#N/A,FALSE,"EERR";#N/A,#N/A,FALSE,"ESP";#N/A,#N/A,FALSE,"EOAF";#N/A,#N/A,FALSE,"CASH";#N/A,#N/A,FALSE,"FINANZAS";#N/A,#N/A,FALSE,"DEUDA";#N/A,#N/A,FALSE,"INVERSION";#N/A,#N/A,FALSE,"PERSONAL"}</definedName>
    <definedName name="____CD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_CD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_CD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_CD1" hidden="1">{#N/A,#N/A,FALSE,"LLAVE";#N/A,#N/A,FALSE,"EERR";#N/A,#N/A,FALSE,"ESP";#N/A,#N/A,FALSE,"EOAF";#N/A,#N/A,FALSE,"CASH";#N/A,#N/A,FALSE,"FINANZAS";#N/A,#N/A,FALSE,"DEUDA";#N/A,#N/A,FALSE,"INVERSION";#N/A,#N/A,FALSE,"PERSONAL"}</definedName>
    <definedName name="____cdx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_cdx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_cdx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_cdx1" hidden="1">{#N/A,#N/A,FALSE,"LLAVE";#N/A,#N/A,FALSE,"EERR";#N/A,#N/A,FALSE,"ESP";#N/A,#N/A,FALSE,"EOAF";#N/A,#N/A,FALSE,"CASH";#N/A,#N/A,FALSE,"FINANZAS";#N/A,#N/A,FALSE,"DEUDA";#N/A,#N/A,FALSE,"INVERSION";#N/A,#N/A,FALSE,"PERSONAL"}</definedName>
    <definedName name="____df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_df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_df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_df1" hidden="1">{#N/A,#N/A,FALSE,"LLAVE";#N/A,#N/A,FALSE,"EERR";#N/A,#N/A,FALSE,"ESP";#N/A,#N/A,FALSE,"EOAF";#N/A,#N/A,FALSE,"CASH";#N/A,#N/A,FALSE,"FINANZAS";#N/A,#N/A,FALSE,"DEUDA";#N/A,#N/A,FALSE,"INVERSION";#N/A,#N/A,FALSE,"PERSONAL"}</definedName>
    <definedName name="____e1" localSheetId="6" hidden="1">{#N/A,#N/A,FALSE,"ENERGIA";#N/A,#N/A,FALSE,"PERDIDAS";#N/A,#N/A,FALSE,"CLIENTES";#N/A,#N/A,FALSE,"ESTADO";#N/A,#N/A,FALSE,"TECNICA"}</definedName>
    <definedName name="____e1" localSheetId="1" hidden="1">{#N/A,#N/A,FALSE,"ENERGIA";#N/A,#N/A,FALSE,"PERDIDAS";#N/A,#N/A,FALSE,"CLIENTES";#N/A,#N/A,FALSE,"ESTADO";#N/A,#N/A,FALSE,"TECNICA"}</definedName>
    <definedName name="____e1" localSheetId="7" hidden="1">{#N/A,#N/A,FALSE,"ENERGIA";#N/A,#N/A,FALSE,"PERDIDAS";#N/A,#N/A,FALSE,"CLIENTES";#N/A,#N/A,FALSE,"ESTADO";#N/A,#N/A,FALSE,"TECNICA"}</definedName>
    <definedName name="____e1" hidden="1">{#N/A,#N/A,FALSE,"ENERGIA";#N/A,#N/A,FALSE,"PERDIDAS";#N/A,#N/A,FALSE,"CLIENTES";#N/A,#N/A,FALSE,"ESTADO";#N/A,#N/A,FALSE,"TECNICA"}</definedName>
    <definedName name="___B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B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B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B1" hidden="1">{#N/A,#N/A,FALSE,"LLAVE";#N/A,#N/A,FALSE,"EERR";#N/A,#N/A,FALSE,"ESP";#N/A,#N/A,FALSE,"EOAF";#N/A,#N/A,FALSE,"CASH";#N/A,#N/A,FALSE,"FINANZAS";#N/A,#N/A,FALSE,"DEUDA";#N/A,#N/A,FALSE,"INVERSION";#N/A,#N/A,FALSE,"PERSONAL"}</definedName>
    <definedName name="___bb1" localSheetId="6" hidden="1">{#N/A,#N/A,FALSE,"ENERGIA";#N/A,#N/A,FALSE,"PERDIDAS";#N/A,#N/A,FALSE,"CLIENTES";#N/A,#N/A,FALSE,"ESTADO";#N/A,#N/A,FALSE,"TECNICA"}</definedName>
    <definedName name="___bb1" localSheetId="1" hidden="1">{#N/A,#N/A,FALSE,"ENERGIA";#N/A,#N/A,FALSE,"PERDIDAS";#N/A,#N/A,FALSE,"CLIENTES";#N/A,#N/A,FALSE,"ESTADO";#N/A,#N/A,FALSE,"TECNICA"}</definedName>
    <definedName name="___bb1" localSheetId="7" hidden="1">{#N/A,#N/A,FALSE,"ENERGIA";#N/A,#N/A,FALSE,"PERDIDAS";#N/A,#N/A,FALSE,"CLIENTES";#N/A,#N/A,FALSE,"ESTADO";#N/A,#N/A,FALSE,"TECNICA"}</definedName>
    <definedName name="___bb1" hidden="1">{#N/A,#N/A,FALSE,"ENERGIA";#N/A,#N/A,FALSE,"PERDIDAS";#N/A,#N/A,FALSE,"CLIENTES";#N/A,#N/A,FALSE,"ESTADO";#N/A,#N/A,FALSE,"TECNICA"}</definedName>
    <definedName name="___bbb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bbb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bbb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bbb1" hidden="1">{#N/A,#N/A,FALSE,"LLAVE";#N/A,#N/A,FALSE,"EERR";#N/A,#N/A,FALSE,"ESP";#N/A,#N/A,FALSE,"EOAF";#N/A,#N/A,FALSE,"CASH";#N/A,#N/A,FALSE,"FINANZAS";#N/A,#N/A,FALSE,"DEUDA";#N/A,#N/A,FALSE,"INVERSION";#N/A,#N/A,FALSE,"PERSONAL"}</definedName>
    <definedName name="___bx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bx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bx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bx1" hidden="1">{#N/A,#N/A,FALSE,"LLAVE";#N/A,#N/A,FALSE,"EERR";#N/A,#N/A,FALSE,"ESP";#N/A,#N/A,FALSE,"EOAF";#N/A,#N/A,FALSE,"CASH";#N/A,#N/A,FALSE,"FINANZAS";#N/A,#N/A,FALSE,"DEUDA";#N/A,#N/A,FALSE,"INVERSION";#N/A,#N/A,FALSE,"PERSONAL"}</definedName>
    <definedName name="___CD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CD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CD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CD1" hidden="1">{#N/A,#N/A,FALSE,"LLAVE";#N/A,#N/A,FALSE,"EERR";#N/A,#N/A,FALSE,"ESP";#N/A,#N/A,FALSE,"EOAF";#N/A,#N/A,FALSE,"CASH";#N/A,#N/A,FALSE,"FINANZAS";#N/A,#N/A,FALSE,"DEUDA";#N/A,#N/A,FALSE,"INVERSION";#N/A,#N/A,FALSE,"PERSONAL"}</definedName>
    <definedName name="___cdx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cdx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cdx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cdx1" hidden="1">{#N/A,#N/A,FALSE,"LLAVE";#N/A,#N/A,FALSE,"EERR";#N/A,#N/A,FALSE,"ESP";#N/A,#N/A,FALSE,"EOAF";#N/A,#N/A,FALSE,"CASH";#N/A,#N/A,FALSE,"FINANZAS";#N/A,#N/A,FALSE,"DEUDA";#N/A,#N/A,FALSE,"INVERSION";#N/A,#N/A,FALSE,"PERSONAL"}</definedName>
    <definedName name="___df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df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df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df1" hidden="1">{#N/A,#N/A,FALSE,"LLAVE";#N/A,#N/A,FALSE,"EERR";#N/A,#N/A,FALSE,"ESP";#N/A,#N/A,FALSE,"EOAF";#N/A,#N/A,FALSE,"CASH";#N/A,#N/A,FALSE,"FINANZAS";#N/A,#N/A,FALSE,"DEUDA";#N/A,#N/A,FALSE,"INVERSION";#N/A,#N/A,FALSE,"PERSONAL"}</definedName>
    <definedName name="___e1" localSheetId="6" hidden="1">{#N/A,#N/A,FALSE,"ENERGIA";#N/A,#N/A,FALSE,"PERDIDAS";#N/A,#N/A,FALSE,"CLIENTES";#N/A,#N/A,FALSE,"ESTADO";#N/A,#N/A,FALSE,"TECNICA"}</definedName>
    <definedName name="___e1" localSheetId="1" hidden="1">{#N/A,#N/A,FALSE,"ENERGIA";#N/A,#N/A,FALSE,"PERDIDAS";#N/A,#N/A,FALSE,"CLIENTES";#N/A,#N/A,FALSE,"ESTADO";#N/A,#N/A,FALSE,"TECNICA"}</definedName>
    <definedName name="___e1" localSheetId="7" hidden="1">{#N/A,#N/A,FALSE,"ENERGIA";#N/A,#N/A,FALSE,"PERDIDAS";#N/A,#N/A,FALSE,"CLIENTES";#N/A,#N/A,FALSE,"ESTADO";#N/A,#N/A,FALSE,"TECNICA"}</definedName>
    <definedName name="___e1" hidden="1">{#N/A,#N/A,FALSE,"ENERGIA";#N/A,#N/A,FALSE,"PERDIDAS";#N/A,#N/A,FALSE,"CLIENTES";#N/A,#N/A,FALSE,"ESTADO";#N/A,#N/A,FALSE,"TECNICA"}</definedName>
    <definedName name="__123Graph_A" localSheetId="1" hidden="1">[1]Mercado!#REF!</definedName>
    <definedName name="__123Graph_A" hidden="1">[1]Mercado!#REF!</definedName>
    <definedName name="__123Graph_ACOMPARA" localSheetId="1" hidden="1">[1]Mercado!#REF!</definedName>
    <definedName name="__123Graph_ACOMPARA" hidden="1">[1]Mercado!#REF!</definedName>
    <definedName name="__123Graph_ACONSMED" hidden="1">#REF!</definedName>
    <definedName name="__123Graph_APREVRCOM" localSheetId="6" hidden="1">#REF!</definedName>
    <definedName name="__123Graph_APREVRCOM" localSheetId="1" hidden="1">#REF!</definedName>
    <definedName name="__123Graph_APREVRCOM" localSheetId="7" hidden="1">#REF!</definedName>
    <definedName name="__123Graph_APREVRCOM" hidden="1">#REF!</definedName>
    <definedName name="__123Graph_APREVREALI" localSheetId="6" hidden="1">#REF!</definedName>
    <definedName name="__123Graph_APREVREALI" localSheetId="1" hidden="1">#REF!</definedName>
    <definedName name="__123Graph_APREVREALI" localSheetId="7" hidden="1">#REF!</definedName>
    <definedName name="__123Graph_APREVREALI" hidden="1">#REF!</definedName>
    <definedName name="__123Graph_APREVRIND" localSheetId="6" hidden="1">#REF!</definedName>
    <definedName name="__123Graph_APREVRIND" localSheetId="1" hidden="1">#REF!</definedName>
    <definedName name="__123Graph_APREVRIND" localSheetId="7" hidden="1">#REF!</definedName>
    <definedName name="__123Graph_APREVRIND" hidden="1">#REF!</definedName>
    <definedName name="__123Graph_APREVROUT" localSheetId="1" hidden="1">[1]Mercado!#REF!</definedName>
    <definedName name="__123Graph_APREVROUT" hidden="1">#REF!</definedName>
    <definedName name="__123Graph_APREVRRES" localSheetId="6" hidden="1">#REF!</definedName>
    <definedName name="__123Graph_APREVRRES" localSheetId="1" hidden="1">#REF!</definedName>
    <definedName name="__123Graph_APREVRRES" localSheetId="7" hidden="1">#REF!</definedName>
    <definedName name="__123Graph_APREVRRES" hidden="1">#REF!</definedName>
    <definedName name="__123Graph_APREVRTOT" localSheetId="6" hidden="1">#REF!</definedName>
    <definedName name="__123Graph_APREVRTOT" localSheetId="1" hidden="1">#REF!</definedName>
    <definedName name="__123Graph_APREVRTOT" localSheetId="7" hidden="1">#REF!</definedName>
    <definedName name="__123Graph_APREVRTOT" hidden="1">#REF!</definedName>
    <definedName name="__123Graph_B" localSheetId="6" hidden="1">#REF!</definedName>
    <definedName name="__123Graph_B" localSheetId="1" hidden="1">#REF!</definedName>
    <definedName name="__123Graph_B" localSheetId="7" hidden="1">#REF!</definedName>
    <definedName name="__123Graph_B" hidden="1">#REF!</definedName>
    <definedName name="__123Graph_BCOMPARA" localSheetId="6" hidden="1">#REF!</definedName>
    <definedName name="__123Graph_BCOMPARA" localSheetId="1" hidden="1">#REF!</definedName>
    <definedName name="__123Graph_BCOMPARA" localSheetId="7" hidden="1">#REF!</definedName>
    <definedName name="__123Graph_BCOMPARA" hidden="1">#REF!</definedName>
    <definedName name="__123Graph_BPREVREALI" localSheetId="6" hidden="1">#REF!</definedName>
    <definedName name="__123Graph_BPREVREALI" localSheetId="1" hidden="1">#REF!</definedName>
    <definedName name="__123Graph_BPREVREALI" localSheetId="7" hidden="1">#REF!</definedName>
    <definedName name="__123Graph_BPREVREALI" hidden="1">#REF!</definedName>
    <definedName name="__123Graph_CPREVREALI" localSheetId="6" hidden="1">#REF!</definedName>
    <definedName name="__123Graph_CPREVREALI" localSheetId="1" hidden="1">#REF!</definedName>
    <definedName name="__123Graph_CPREVREALI" localSheetId="7" hidden="1">#REF!</definedName>
    <definedName name="__123Graph_CPREVREALI" hidden="1">#REF!</definedName>
    <definedName name="__123Graph_D" localSheetId="6" hidden="1">#REF!</definedName>
    <definedName name="__123Graph_D" localSheetId="1" hidden="1">#REF!</definedName>
    <definedName name="__123Graph_D" localSheetId="7" hidden="1">#REF!</definedName>
    <definedName name="__123Graph_D" hidden="1">#REF!</definedName>
    <definedName name="__123Graph_DCOMPARA" localSheetId="6" hidden="1">#REF!</definedName>
    <definedName name="__123Graph_DCOMPARA" localSheetId="1" hidden="1">#REF!</definedName>
    <definedName name="__123Graph_DCOMPARA" localSheetId="7" hidden="1">#REF!</definedName>
    <definedName name="__123Graph_DCOMPARA" hidden="1">#REF!</definedName>
    <definedName name="__123Graph_DPREVREALI" localSheetId="1" hidden="1">[1]Mercado!#REF!</definedName>
    <definedName name="__123Graph_DPREVREALI" hidden="1">#REF!</definedName>
    <definedName name="__123Graph_EPREVREALI" localSheetId="6" hidden="1">#REF!</definedName>
    <definedName name="__123Graph_EPREVREALI" localSheetId="1" hidden="1">#REF!</definedName>
    <definedName name="__123Graph_EPREVREALI" localSheetId="7" hidden="1">#REF!</definedName>
    <definedName name="__123Graph_EPREVREALI" hidden="1">#REF!</definedName>
    <definedName name="__123Graph_F" localSheetId="6" hidden="1">#REF!</definedName>
    <definedName name="__123Graph_F" localSheetId="1" hidden="1">#REF!</definedName>
    <definedName name="__123Graph_F" localSheetId="7" hidden="1">#REF!</definedName>
    <definedName name="__123Graph_F" hidden="1">#REF!</definedName>
    <definedName name="__123Graph_FCOMPARA" localSheetId="6" hidden="1">#REF!</definedName>
    <definedName name="__123Graph_FCOMPARA" localSheetId="1" hidden="1">#REF!</definedName>
    <definedName name="__123Graph_FCOMPARA" localSheetId="7" hidden="1">#REF!</definedName>
    <definedName name="__123Graph_FCOMPARA" hidden="1">#REF!</definedName>
    <definedName name="__123Graph_XCONSMED" localSheetId="1" hidden="1">[1]Mercado!#REF!</definedName>
    <definedName name="__123Graph_XCONSMED" hidden="1">#REF!</definedName>
    <definedName name="__123Graph_XELASTIC" localSheetId="1" hidden="1">[1]Mercado!#REF!</definedName>
    <definedName name="__123Graph_XELASTIC" hidden="1">#REF!</definedName>
    <definedName name="__123Graph_XPREVRCOM" localSheetId="1" hidden="1">[1]Mercado!#REF!</definedName>
    <definedName name="__123Graph_XPREVRCOM" hidden="1">#REF!</definedName>
    <definedName name="__123Graph_XPREVREALI" localSheetId="1" hidden="1">[1]Mercado!#REF!</definedName>
    <definedName name="__123Graph_XPREVREALI" hidden="1">#REF!</definedName>
    <definedName name="__123Graph_XPREVRIND" hidden="1">#REF!</definedName>
    <definedName name="__123Graph_XPREVROUT" hidden="1">#REF!</definedName>
    <definedName name="__123Graph_XPREVRRES" hidden="1">#REF!</definedName>
    <definedName name="__123Graph_XPREVRTOT" hidden="1">#REF!</definedName>
    <definedName name="_10__123Graph_ACHART_16" hidden="1">#REF!</definedName>
    <definedName name="_10__123Graph_ACHART_17" hidden="1">#REF!</definedName>
    <definedName name="_10__123Graph_CCHART_1" localSheetId="6" hidden="1">#REF!</definedName>
    <definedName name="_10__123Graph_CCHART_1" localSheetId="1" hidden="1">#REF!</definedName>
    <definedName name="_10__123Graph_CCHART_1" localSheetId="7" hidden="1">#REF!</definedName>
    <definedName name="_10__123Graph_CCHART_1" hidden="1">#REF!</definedName>
    <definedName name="_11__123Graph_ACHART_17" hidden="1">#REF!</definedName>
    <definedName name="_11__123Graph_ACHART_18" hidden="1">#REF!</definedName>
    <definedName name="_12__123Graph_ACHART_18" hidden="1">#REF!</definedName>
    <definedName name="_12__123Graph_ACHART_2" hidden="1">#REF!</definedName>
    <definedName name="_12__123Graph_LBL_ACHART_1" localSheetId="6" hidden="1">#REF!</definedName>
    <definedName name="_12__123Graph_LBL_ACHART_1" localSheetId="1" hidden="1">#REF!</definedName>
    <definedName name="_12__123Graph_LBL_ACHART_1" localSheetId="7" hidden="1">#REF!</definedName>
    <definedName name="_12__123Graph_LBL_ACHART_1" hidden="1">#REF!</definedName>
    <definedName name="_13__123Graph_ACHART_2" hidden="1">#REF!</definedName>
    <definedName name="_13__123Graph_ACHART_22" hidden="1">#REF!</definedName>
    <definedName name="_14__123Graph_ACHART_22" hidden="1">#REF!</definedName>
    <definedName name="_14__123Graph_ACHART_23" hidden="1">#REF!</definedName>
    <definedName name="_15__123Graph_ACHART_23" hidden="1">#REF!</definedName>
    <definedName name="_15__123Graph_ACHART_24" hidden="1">#REF!</definedName>
    <definedName name="_16___123Graph_XCHART_1" hidden="1">#REF!</definedName>
    <definedName name="_16__123Graph_ACHART_24" hidden="1">#REF!</definedName>
    <definedName name="_16__123Graph_ACHART_25" hidden="1">#REF!</definedName>
    <definedName name="_17___123Graph_XCHART_3" hidden="1">#REF!</definedName>
    <definedName name="_17__123Graph_ACHART_25" hidden="1">#REF!</definedName>
    <definedName name="_17__123Graph_ACHART_26" hidden="1">#REF!</definedName>
    <definedName name="_18__123Graph_ACHART_26" hidden="1">#REF!</definedName>
    <definedName name="_18__123Graph_ACHART_27" hidden="1">#REF!</definedName>
    <definedName name="_19__123Graph_ACHART_27" hidden="1">#REF!</definedName>
    <definedName name="_19__123Graph_ACHART_28" hidden="1">#REF!</definedName>
    <definedName name="_19__123Graph_XCHART_4" localSheetId="6" hidden="1">#REF!</definedName>
    <definedName name="_19__123Graph_XCHART_4" localSheetId="1" hidden="1">#REF!</definedName>
    <definedName name="_19__123Graph_XCHART_4" localSheetId="7" hidden="1">#REF!</definedName>
    <definedName name="_19__123Graph_XCHART_4" hidden="1">#REF!</definedName>
    <definedName name="_2__123Graph_ACHART_1" hidden="1">#REF!</definedName>
    <definedName name="_20__123Graph_ACHART_28" hidden="1">#REF!</definedName>
    <definedName name="_20__123Graph_ACHART_29" hidden="1">#REF!</definedName>
    <definedName name="_20__123Graph_XCHART_5" localSheetId="6" hidden="1">#REF!</definedName>
    <definedName name="_20__123Graph_XCHART_5" localSheetId="1" hidden="1">#REF!</definedName>
    <definedName name="_20__123Graph_XCHART_5" localSheetId="7" hidden="1">#REF!</definedName>
    <definedName name="_20__123Graph_XCHART_5" hidden="1">#REF!</definedName>
    <definedName name="_21__123Graph_ACHART_29" hidden="1">#REF!</definedName>
    <definedName name="_21__123Graph_ACHART_3" hidden="1">#REF!</definedName>
    <definedName name="_21__123Graph_XCHART_6" localSheetId="6" hidden="1">#REF!</definedName>
    <definedName name="_21__123Graph_XCHART_6" localSheetId="1" hidden="1">#REF!</definedName>
    <definedName name="_21__123Graph_XCHART_6" localSheetId="7" hidden="1">#REF!</definedName>
    <definedName name="_21__123Graph_XCHART_6" hidden="1">#REF!</definedName>
    <definedName name="_22__123Graph_ACHART_3" hidden="1">#REF!</definedName>
    <definedName name="_22__123Graph_ACHART_30" hidden="1">#REF!</definedName>
    <definedName name="_22__123Graph_XCHART_7" localSheetId="6" hidden="1">#REF!</definedName>
    <definedName name="_22__123Graph_XCHART_7" localSheetId="1" hidden="1">#REF!</definedName>
    <definedName name="_22__123Graph_XCHART_7" localSheetId="7" hidden="1">#REF!</definedName>
    <definedName name="_22__123Graph_XCHART_7" hidden="1">#REF!</definedName>
    <definedName name="_23__123Graph_ACHART_30" hidden="1">#REF!</definedName>
    <definedName name="_23__123Graph_ACHART_4" hidden="1">#REF!</definedName>
    <definedName name="_24__123Graph_ACHART_4" hidden="1">#REF!</definedName>
    <definedName name="_24__123Graph_ACHART_5" hidden="1">#REF!</definedName>
    <definedName name="_25__123Graph_ACHART_5" hidden="1">#REF!</definedName>
    <definedName name="_25__123Graph_ACHART_6" hidden="1">#REF!</definedName>
    <definedName name="_26__123Graph_ACHART_6" hidden="1">#REF!</definedName>
    <definedName name="_26__123Graph_ACHART_7" hidden="1">#REF!</definedName>
    <definedName name="_27__123Graph_ACHART_7" hidden="1">#REF!</definedName>
    <definedName name="_27__123Graph_ACHART_8" hidden="1">#REF!</definedName>
    <definedName name="_28__123Graph_ACHART_8" hidden="1">#REF!</definedName>
    <definedName name="_28__123Graph_ACHART_9" hidden="1">#REF!</definedName>
    <definedName name="_29__123Graph_ACHART_9" hidden="1">#REF!</definedName>
    <definedName name="_29__123Graph_BCHART_1" hidden="1">#REF!</definedName>
    <definedName name="_3__123Graph_ACHART_1" hidden="1">#REF!</definedName>
    <definedName name="_3__123Graph_ACHART_10" hidden="1">#REF!</definedName>
    <definedName name="_3__123Graph_ACHART_4" localSheetId="6" hidden="1">#REF!</definedName>
    <definedName name="_3__123Graph_ACHART_4" localSheetId="1" hidden="1">#REF!</definedName>
    <definedName name="_3__123Graph_ACHART_4" localSheetId="7" hidden="1">#REF!</definedName>
    <definedName name="_3__123Graph_ACHART_4" hidden="1">#REF!</definedName>
    <definedName name="_30__123Graph_BCHART_1" hidden="1">#REF!</definedName>
    <definedName name="_30__123Graph_BCHART_10" hidden="1">#REF!</definedName>
    <definedName name="_31__123Graph_BCHART_10" hidden="1">#REF!</definedName>
    <definedName name="_31__123Graph_BCHART_11" hidden="1">#REF!</definedName>
    <definedName name="_32__123Graph_BCHART_11" hidden="1">#REF!</definedName>
    <definedName name="_32__123Graph_BCHART_12" hidden="1">#REF!</definedName>
    <definedName name="_33__123Graph_BCHART_12" hidden="1">#REF!</definedName>
    <definedName name="_33__123Graph_BCHART_13" hidden="1">#REF!</definedName>
    <definedName name="_34__123Graph_BCHART_13" hidden="1">#REF!</definedName>
    <definedName name="_34__123Graph_BCHART_14" hidden="1">#REF!</definedName>
    <definedName name="_35__123Graph_BCHART_14" hidden="1">#REF!</definedName>
    <definedName name="_35__123Graph_BCHART_15" hidden="1">#REF!</definedName>
    <definedName name="_36__123Graph_BCHART_15" hidden="1">#REF!</definedName>
    <definedName name="_36__123Graph_BCHART_16" hidden="1">#REF!</definedName>
    <definedName name="_37__123Graph_BCHART_16" hidden="1">#REF!</definedName>
    <definedName name="_37__123Graph_BCHART_17" hidden="1">#REF!</definedName>
    <definedName name="_38__123Graph_BCHART_17" hidden="1">#REF!</definedName>
    <definedName name="_38__123Graph_BCHART_18" hidden="1">#REF!</definedName>
    <definedName name="_39__123Graph_BCHART_18" hidden="1">#REF!</definedName>
    <definedName name="_39__123Graph_BCHART_2" hidden="1">#REF!</definedName>
    <definedName name="_4__123Graph_ACHART_10" hidden="1">#REF!</definedName>
    <definedName name="_4__123Graph_ACHART_11" hidden="1">#REF!</definedName>
    <definedName name="_4__123Graph_ACHART_5" localSheetId="6" hidden="1">#REF!</definedName>
    <definedName name="_4__123Graph_ACHART_5" localSheetId="1" hidden="1">#REF!</definedName>
    <definedName name="_4__123Graph_ACHART_5" localSheetId="7" hidden="1">#REF!</definedName>
    <definedName name="_4__123Graph_ACHART_5" hidden="1">#REF!</definedName>
    <definedName name="_40__123Graph_BCHART_2" hidden="1">#REF!</definedName>
    <definedName name="_40__123Graph_BCHART_22" hidden="1">#REF!</definedName>
    <definedName name="_41__123Graph_BCHART_22" hidden="1">#REF!</definedName>
    <definedName name="_41__123Graph_BCHART_23" hidden="1">#REF!</definedName>
    <definedName name="_42__123Graph_BCHART_23" hidden="1">#REF!</definedName>
    <definedName name="_42__123Graph_BCHART_24" hidden="1">#REF!</definedName>
    <definedName name="_43__123Graph_BCHART_24" hidden="1">#REF!</definedName>
    <definedName name="_43__123Graph_BCHART_25" hidden="1">#REF!</definedName>
    <definedName name="_44__123Graph_BCHART_25" hidden="1">#REF!</definedName>
    <definedName name="_44__123Graph_BCHART_26" hidden="1">#REF!</definedName>
    <definedName name="_45__123Graph_BCHART_26" hidden="1">#REF!</definedName>
    <definedName name="_45__123Graph_BCHART_27" hidden="1">#REF!</definedName>
    <definedName name="_46__123Graph_BCHART_27" hidden="1">#REF!</definedName>
    <definedName name="_46__123Graph_BCHART_28" hidden="1">#REF!</definedName>
    <definedName name="_47__123Graph_BCHART_28" hidden="1">#REF!</definedName>
    <definedName name="_47__123Graph_BCHART_29" hidden="1">#REF!</definedName>
    <definedName name="_48__123Graph_BCHART_29" hidden="1">#REF!</definedName>
    <definedName name="_48__123Graph_BCHART_3" hidden="1">#REF!</definedName>
    <definedName name="_49__123Graph_BCHART_3" hidden="1">#REF!</definedName>
    <definedName name="_49__123Graph_BCHART_30" hidden="1">#REF!</definedName>
    <definedName name="_5__123Graph_ACHART_11" hidden="1">#REF!</definedName>
    <definedName name="_5__123Graph_ACHART_12" hidden="1">#REF!</definedName>
    <definedName name="_5__123Graph_ACHART_6" localSheetId="6" hidden="1">#REF!</definedName>
    <definedName name="_5__123Graph_ACHART_6" localSheetId="1" hidden="1">#REF!</definedName>
    <definedName name="_5__123Graph_ACHART_6" localSheetId="7" hidden="1">#REF!</definedName>
    <definedName name="_5__123Graph_ACHART_6" hidden="1">#REF!</definedName>
    <definedName name="_50__123Graph_BCHART_30" hidden="1">#REF!</definedName>
    <definedName name="_50__123Graph_BCHART_4" hidden="1">#REF!</definedName>
    <definedName name="_51__123Graph_BCHART_4" hidden="1">#REF!</definedName>
    <definedName name="_51__123Graph_BCHART_5" hidden="1">#REF!</definedName>
    <definedName name="_52__123Graph_BCHART_5" hidden="1">#REF!</definedName>
    <definedName name="_52__123Graph_BCHART_6" hidden="1">#REF!</definedName>
    <definedName name="_53__123Graph_BCHART_6" hidden="1">#REF!</definedName>
    <definedName name="_53__123Graph_BCHART_7" hidden="1">#REF!</definedName>
    <definedName name="_54__123Graph_BCHART_7" hidden="1">#REF!</definedName>
    <definedName name="_54__123Graph_BCHART_8" hidden="1">#REF!</definedName>
    <definedName name="_55__123Graph_BCHART_8" hidden="1">#REF!</definedName>
    <definedName name="_55__123Graph_BCHART_9" hidden="1">#REF!</definedName>
    <definedName name="_56__123Graph_BCHART_9" hidden="1">#REF!</definedName>
    <definedName name="_56__123Graph_CCHART_25" hidden="1">#REF!</definedName>
    <definedName name="_57__123Graph_CCHART_25" hidden="1">#REF!</definedName>
    <definedName name="_57__123Graph_CCHART_26" hidden="1">#REF!</definedName>
    <definedName name="_58__123Graph_CCHART_26" hidden="1">#REF!</definedName>
    <definedName name="_58__123Graph_CCHART_27" hidden="1">#REF!</definedName>
    <definedName name="_59__123Graph_CCHART_27" hidden="1">#REF!</definedName>
    <definedName name="_59__123Graph_CCHART_28" hidden="1">#REF!</definedName>
    <definedName name="_6__123Graph_ACHART_12" hidden="1">#REF!</definedName>
    <definedName name="_6__123Graph_ACHART_13" hidden="1">#REF!</definedName>
    <definedName name="_6__123Graph_ACHART_7" localSheetId="6" hidden="1">#REF!</definedName>
    <definedName name="_6__123Graph_ACHART_7" localSheetId="1" hidden="1">#REF!</definedName>
    <definedName name="_6__123Graph_ACHART_7" localSheetId="7" hidden="1">#REF!</definedName>
    <definedName name="_6__123Graph_ACHART_7" hidden="1">#REF!</definedName>
    <definedName name="_60__123Graph_CCHART_28" hidden="1">#REF!</definedName>
    <definedName name="_60__123Graph_CCHART_29" hidden="1">#REF!</definedName>
    <definedName name="_61__123Graph_CCHART_29" hidden="1">#REF!</definedName>
    <definedName name="_61__123Graph_CCHART_30" hidden="1">#REF!</definedName>
    <definedName name="_62__123Graph_CCHART_30" hidden="1">#REF!</definedName>
    <definedName name="_62__123Graph_DCHART_25" hidden="1">#REF!</definedName>
    <definedName name="_63__123Graph_DCHART_25" hidden="1">#REF!</definedName>
    <definedName name="_63__123Graph_DCHART_26" hidden="1">#REF!</definedName>
    <definedName name="_64__123Graph_DCHART_26" hidden="1">#REF!</definedName>
    <definedName name="_64__123Graph_DCHART_27" hidden="1">#REF!</definedName>
    <definedName name="_65__123Graph_DCHART_27" hidden="1">#REF!</definedName>
    <definedName name="_65__123Graph_DCHART_28" hidden="1">#REF!</definedName>
    <definedName name="_66__123Graph_DCHART_28" hidden="1">#REF!</definedName>
    <definedName name="_66__123Graph_DCHART_29" hidden="1">#REF!</definedName>
    <definedName name="_67__123Graph_DCHART_29" hidden="1">#REF!</definedName>
    <definedName name="_67__123Graph_DCHART_30" hidden="1">#REF!</definedName>
    <definedName name="_68__123Graph_DCHART_30" hidden="1">#REF!</definedName>
    <definedName name="_68__123Graph_XCHART_10" hidden="1">#REF!</definedName>
    <definedName name="_69__123Graph_XCHART_10" hidden="1">#REF!</definedName>
    <definedName name="_69__123Graph_XCHART_11" hidden="1">#REF!</definedName>
    <definedName name="_7__123Graph_ACHART_13" hidden="1">#REF!</definedName>
    <definedName name="_7__123Graph_ACHART_14" hidden="1">#REF!</definedName>
    <definedName name="_70__123Graph_XCHART_11" hidden="1">#REF!</definedName>
    <definedName name="_70__123Graph_XCHART_12" hidden="1">#REF!</definedName>
    <definedName name="_71__123Graph_XCHART_12" hidden="1">#REF!</definedName>
    <definedName name="_71__123Graph_XCHART_13" hidden="1">#REF!</definedName>
    <definedName name="_72__123Graph_XCHART_13" hidden="1">#REF!</definedName>
    <definedName name="_72__123Graph_XCHART_14" hidden="1">#REF!</definedName>
    <definedName name="_73__123Graph_XCHART_14" hidden="1">#REF!</definedName>
    <definedName name="_73__123Graph_XCHART_15" hidden="1">#REF!</definedName>
    <definedName name="_74__123Graph_XCHART_15" hidden="1">#REF!</definedName>
    <definedName name="_74__123Graph_XCHART_16" hidden="1">#REF!</definedName>
    <definedName name="_75__123Graph_XCHART_16" hidden="1">#REF!</definedName>
    <definedName name="_75__123Graph_XCHART_2" hidden="1">#REF!</definedName>
    <definedName name="_76__123Graph_XCHART_2" hidden="1">#REF!</definedName>
    <definedName name="_76__123Graph_XCHART_3" hidden="1">#REF!</definedName>
    <definedName name="_77__123Graph_XCHART_3" hidden="1">#REF!</definedName>
    <definedName name="_77__123Graph_XCHART_4" hidden="1">#REF!</definedName>
    <definedName name="_78__123Graph_XCHART_4" hidden="1">#REF!</definedName>
    <definedName name="_78__123Graph_XCHART_5" hidden="1">#REF!</definedName>
    <definedName name="_79__123Graph_XCHART_5" hidden="1">#REF!</definedName>
    <definedName name="_79__123Graph_XCHART_6" hidden="1">#REF!</definedName>
    <definedName name="_8__123Graph_ACHART_14" hidden="1">#REF!</definedName>
    <definedName name="_8__123Graph_ACHART_15" hidden="1">#REF!</definedName>
    <definedName name="_8__123Graph_BCHART_1" localSheetId="6" hidden="1">#REF!</definedName>
    <definedName name="_8__123Graph_BCHART_1" localSheetId="1" hidden="1">#REF!</definedName>
    <definedName name="_8__123Graph_BCHART_1" localSheetId="7" hidden="1">#REF!</definedName>
    <definedName name="_8__123Graph_BCHART_1" hidden="1">#REF!</definedName>
    <definedName name="_80__123Graph_XCHART_6" hidden="1">#REF!</definedName>
    <definedName name="_80__123Graph_XCHART_7" hidden="1">#REF!</definedName>
    <definedName name="_81__123Graph_XCHART_7" hidden="1">#REF!</definedName>
    <definedName name="_81__123Graph_XCHART_8" hidden="1">#REF!</definedName>
    <definedName name="_82__123Graph_XCHART_8" hidden="1">#REF!</definedName>
    <definedName name="_82__123Graph_XCHART_9" hidden="1">#REF!</definedName>
    <definedName name="_83__123Graph_XCHART_9" hidden="1">#REF!</definedName>
    <definedName name="_9__123Graph_ACHART_15" hidden="1">#REF!</definedName>
    <definedName name="_9__123Graph_ACHART_16" hidden="1">#REF!</definedName>
    <definedName name="_AMO_UniqueIdentifier" hidden="1">"'7133a1c4-f9d8-4e94-ad5a-5154f8aef04a'"</definedName>
    <definedName name="_B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B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B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B1" hidden="1">{#N/A,#N/A,FALSE,"LLAVE";#N/A,#N/A,FALSE,"EERR";#N/A,#N/A,FALSE,"ESP";#N/A,#N/A,FALSE,"EOAF";#N/A,#N/A,FALSE,"CASH";#N/A,#N/A,FALSE,"FINANZAS";#N/A,#N/A,FALSE,"DEUDA";#N/A,#N/A,FALSE,"INVERSION";#N/A,#N/A,FALSE,"PERSONAL"}</definedName>
    <definedName name="_bb1" localSheetId="6" hidden="1">{#N/A,#N/A,FALSE,"ENERGIA";#N/A,#N/A,FALSE,"PERDIDAS";#N/A,#N/A,FALSE,"CLIENTES";#N/A,#N/A,FALSE,"ESTADO";#N/A,#N/A,FALSE,"TECNICA"}</definedName>
    <definedName name="_bb1" localSheetId="1" hidden="1">{#N/A,#N/A,FALSE,"ENERGIA";#N/A,#N/A,FALSE,"PERDIDAS";#N/A,#N/A,FALSE,"CLIENTES";#N/A,#N/A,FALSE,"ESTADO";#N/A,#N/A,FALSE,"TECNICA"}</definedName>
    <definedName name="_bb1" localSheetId="7" hidden="1">{#N/A,#N/A,FALSE,"ENERGIA";#N/A,#N/A,FALSE,"PERDIDAS";#N/A,#N/A,FALSE,"CLIENTES";#N/A,#N/A,FALSE,"ESTADO";#N/A,#N/A,FALSE,"TECNICA"}</definedName>
    <definedName name="_bb1" hidden="1">{#N/A,#N/A,FALSE,"ENERGIA";#N/A,#N/A,FALSE,"PERDIDAS";#N/A,#N/A,FALSE,"CLIENTES";#N/A,#N/A,FALSE,"ESTADO";#N/A,#N/A,FALSE,"TECNICA"}</definedName>
    <definedName name="_bbb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bbb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bbb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bbb1" hidden="1">{#N/A,#N/A,FALSE,"LLAVE";#N/A,#N/A,FALSE,"EERR";#N/A,#N/A,FALSE,"ESP";#N/A,#N/A,FALSE,"EOAF";#N/A,#N/A,FALSE,"CASH";#N/A,#N/A,FALSE,"FINANZAS";#N/A,#N/A,FALSE,"DEUDA";#N/A,#N/A,FALSE,"INVERSION";#N/A,#N/A,FALSE,"PERSONAL"}</definedName>
    <definedName name="_bx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bx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bx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bx1" hidden="1">{#N/A,#N/A,FALSE,"LLAVE";#N/A,#N/A,FALSE,"EERR";#N/A,#N/A,FALSE,"ESP";#N/A,#N/A,FALSE,"EOAF";#N/A,#N/A,FALSE,"CASH";#N/A,#N/A,FALSE,"FINANZAS";#N/A,#N/A,FALSE,"DEUDA";#N/A,#N/A,FALSE,"INVERSION";#N/A,#N/A,FALSE,"PERSONAL"}</definedName>
    <definedName name="_CD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CD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CD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CD1" hidden="1">{#N/A,#N/A,FALSE,"LLAVE";#N/A,#N/A,FALSE,"EERR";#N/A,#N/A,FALSE,"ESP";#N/A,#N/A,FALSE,"EOAF";#N/A,#N/A,FALSE,"CASH";#N/A,#N/A,FALSE,"FINANZAS";#N/A,#N/A,FALSE,"DEUDA";#N/A,#N/A,FALSE,"INVERSION";#N/A,#N/A,FALSE,"PERSONAL"}</definedName>
    <definedName name="_cdx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cdx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cdx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cdx1" hidden="1">{#N/A,#N/A,FALSE,"LLAVE";#N/A,#N/A,FALSE,"EERR";#N/A,#N/A,FALSE,"ESP";#N/A,#N/A,FALSE,"EOAF";#N/A,#N/A,FALSE,"CASH";#N/A,#N/A,FALSE,"FINANZAS";#N/A,#N/A,FALSE,"DEUDA";#N/A,#N/A,FALSE,"INVERSION";#N/A,#N/A,FALSE,"PERSONAL"}</definedName>
    <definedName name="_df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df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df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df1" hidden="1">{#N/A,#N/A,FALSE,"LLAVE";#N/A,#N/A,FALSE,"EERR";#N/A,#N/A,FALSE,"ESP";#N/A,#N/A,FALSE,"EOAF";#N/A,#N/A,FALSE,"CASH";#N/A,#N/A,FALSE,"FINANZAS";#N/A,#N/A,FALSE,"DEUDA";#N/A,#N/A,FALSE,"INVERSION";#N/A,#N/A,FALSE,"PERSONAL"}</definedName>
    <definedName name="_e1" localSheetId="6" hidden="1">{#N/A,#N/A,FALSE,"ENERGIA";#N/A,#N/A,FALSE,"PERDIDAS";#N/A,#N/A,FALSE,"CLIENTES";#N/A,#N/A,FALSE,"ESTADO";#N/A,#N/A,FALSE,"TECNICA"}</definedName>
    <definedName name="_e1" localSheetId="1" hidden="1">{#N/A,#N/A,FALSE,"ENERGIA";#N/A,#N/A,FALSE,"PERDIDAS";#N/A,#N/A,FALSE,"CLIENTES";#N/A,#N/A,FALSE,"ESTADO";#N/A,#N/A,FALSE,"TECNICA"}</definedName>
    <definedName name="_e1" localSheetId="7" hidden="1">{#N/A,#N/A,FALSE,"ENERGIA";#N/A,#N/A,FALSE,"PERDIDAS";#N/A,#N/A,FALSE,"CLIENTES";#N/A,#N/A,FALSE,"ESTADO";#N/A,#N/A,FALSE,"TECNICA"}</definedName>
    <definedName name="_e1" hidden="1">{#N/A,#N/A,FALSE,"ENERGIA";#N/A,#N/A,FALSE,"PERDIDAS";#N/A,#N/A,FALSE,"CLIENTES";#N/A,#N/A,FALSE,"ESTADO";#N/A,#N/A,FALSE,"TECNICA"}</definedName>
    <definedName name="_Fill" localSheetId="6" hidden="1">#REF!</definedName>
    <definedName name="_Fill" localSheetId="1" hidden="1">#REF!</definedName>
    <definedName name="_Fill" localSheetId="7" hidden="1">#REF!</definedName>
    <definedName name="_Fill" hidden="1">#REF!</definedName>
    <definedName name="_xlnm._FilterDatabase" localSheetId="6" hidden="1">#REF!</definedName>
    <definedName name="_xlnm._FilterDatabase" localSheetId="1" hidden="1">#REF!</definedName>
    <definedName name="_xlnm._FilterDatabase" localSheetId="7" hidden="1">#REF!</definedName>
    <definedName name="_xlnm._FilterDatabase" hidden="1">#REF!</definedName>
    <definedName name="_Key1" localSheetId="6" hidden="1">#REF!</definedName>
    <definedName name="_Key1" localSheetId="1" hidden="1">#REF!</definedName>
    <definedName name="_Key1" localSheetId="7" hidden="1">#REF!</definedName>
    <definedName name="_Key1" hidden="1">#REF!</definedName>
    <definedName name="_Key2" localSheetId="6" hidden="1">#REF!</definedName>
    <definedName name="_Key2" localSheetId="1" hidden="1">#REF!</definedName>
    <definedName name="_Key2" localSheetId="7" hidden="1">#REF!</definedName>
    <definedName name="_Key2" hidden="1">#REF!</definedName>
    <definedName name="_MatInverse_In" localSheetId="6" hidden="1">#REF!</definedName>
    <definedName name="_MatInverse_In" localSheetId="1" hidden="1">#REF!</definedName>
    <definedName name="_MatInverse_In" localSheetId="7" hidden="1">#REF!</definedName>
    <definedName name="_MatInverse_In" hidden="1">#REF!</definedName>
    <definedName name="_MatInverse_Out" localSheetId="6" hidden="1">#REF!</definedName>
    <definedName name="_MatInverse_Out" localSheetId="1" hidden="1">#REF!</definedName>
    <definedName name="_MatInverse_Out" localSheetId="7" hidden="1">#REF!</definedName>
    <definedName name="_MatInverse_Out" hidden="1">#REF!</definedName>
    <definedName name="_Order1" hidden="1">0</definedName>
    <definedName name="_Order2" hidden="1">255</definedName>
    <definedName name="_Regression_Out" localSheetId="1" hidden="1">'[2] PIB Brasil ( R$ de 1996 )'!#REF!</definedName>
    <definedName name="_Regression_Out" hidden="1">#REF!</definedName>
    <definedName name="_Regression_X" localSheetId="1" hidden="1">'[2] PIB Brasil ( R$ de 1996 )'!#REF!</definedName>
    <definedName name="_Regression_X" hidden="1">#REF!</definedName>
    <definedName name="_Sort" localSheetId="6" hidden="1">#REF!</definedName>
    <definedName name="_Sort" localSheetId="1" hidden="1">#REF!</definedName>
    <definedName name="_Sort" localSheetId="7" hidden="1">#REF!</definedName>
    <definedName name="_Sort" hidden="1">#REF!</definedName>
    <definedName name="_Table1_In1" localSheetId="6" hidden="1">#REF!</definedName>
    <definedName name="_Table1_In1" localSheetId="1" hidden="1">#REF!</definedName>
    <definedName name="_Table1_In1" localSheetId="7" hidden="1">#REF!</definedName>
    <definedName name="_Table1_In1" hidden="1">#REF!</definedName>
    <definedName name="_Table1_Out" localSheetId="6" hidden="1">#REF!</definedName>
    <definedName name="_Table1_Out" localSheetId="1" hidden="1">#REF!</definedName>
    <definedName name="_Table1_Out" localSheetId="7" hidden="1">#REF!</definedName>
    <definedName name="_Table1_Out" hidden="1">#REF!</definedName>
    <definedName name="AA" hidden="1">#REF!</definedName>
    <definedName name="aaa" localSheetId="6" hidden="1">{"'MAR'!$B$2:$Q$29","'Resumo Mensal - Consumo 2002'!$B$2:$O$29","'Resumo Mensal - Clientes 2002'!$B$2:$O$29","'Resumo Anual - Consumo'!$B$2:$H$29"}</definedName>
    <definedName name="aaa" localSheetId="1" hidden="1">{"'MAR'!$B$2:$Q$29","'Resumo Mensal - Consumo 2002'!$B$2:$O$29","'Resumo Mensal - Clientes 2002'!$B$2:$O$29","'Resumo Anual - Consumo'!$B$2:$H$29"}</definedName>
    <definedName name="aaa" localSheetId="7" hidden="1">{"'MAR'!$B$2:$Q$29","'Resumo Mensal - Consumo 2002'!$B$2:$O$29","'Resumo Mensal - Clientes 2002'!$B$2:$O$29","'Resumo Anual - Consumo'!$B$2:$H$29"}</definedName>
    <definedName name="aaa" hidden="1">{"'MAR'!$B$2:$Q$29","'Resumo Mensal - Consumo 2002'!$B$2:$O$29","'Resumo Mensal - Clientes 2002'!$B$2:$O$29","'Resumo Anual - Consumo'!$B$2:$H$29"}</definedName>
    <definedName name="aaaa" localSheetId="6" hidden="1">{#N/A,#N/A,FALSE,"Pag.01"}</definedName>
    <definedName name="aaaa" localSheetId="1" hidden="1">{#N/A,#N/A,FALSE,"Pag.01"}</definedName>
    <definedName name="aaaa" localSheetId="7" hidden="1">{#N/A,#N/A,FALSE,"Pag.01"}</definedName>
    <definedName name="aaaa" hidden="1">{#N/A,#N/A,FALSE,"Pag.01"}</definedName>
    <definedName name="AAAAA" hidden="1">#REF!</definedName>
    <definedName name="AAAAAA" hidden="1">#REF!</definedName>
    <definedName name="AAAAAAAAA" hidden="1">#REF!</definedName>
    <definedName name="AAXXX" localSheetId="6" hidden="1">{"'Sheet1'!$A$1:$G$85"}</definedName>
    <definedName name="AAXXX" localSheetId="1" hidden="1">{"'Sheet1'!$A$1:$G$85"}</definedName>
    <definedName name="AAXXX" localSheetId="7" hidden="1">{"'Sheet1'!$A$1:$G$85"}</definedName>
    <definedName name="AAXXX" hidden="1">{"'Sheet1'!$A$1:$G$85"}</definedName>
    <definedName name="anscount" hidden="1">3</definedName>
    <definedName name="AS2DocOpenMode" hidden="1">"AS2DocumentEdit"</definedName>
    <definedName name="BANCO1" localSheetId="6" hidden="1">#REF!</definedName>
    <definedName name="BANCO1" localSheetId="1" hidden="1">#REF!</definedName>
    <definedName name="BANCO1" localSheetId="7" hidden="1">#REF!</definedName>
    <definedName name="BANCO1" hidden="1">#REF!</definedName>
    <definedName name="bbb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bbb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bbb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bbb" hidden="1">{#N/A,#N/A,FALSE,"LLAVE";#N/A,#N/A,FALSE,"EERR";#N/A,#N/A,FALSE,"ESP";#N/A,#N/A,FALSE,"EOAF";#N/A,#N/A,FALSE,"CASH";#N/A,#N/A,FALSE,"FINANZAS";#N/A,#N/A,FALSE,"DEUDA";#N/A,#N/A,FALSE,"INVERSION";#N/A,#N/A,FALSE,"PERSONAL"}</definedName>
    <definedName name="bbbbbbbbbbbbbbbbbbbbbbbbbbbbbbbbb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bbbbbbbbbbbbbbbbbbbbbbbbbbbbbbbbb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bbbbbbbbbbbbbbbbbbbbbbbbbbbbbbbbb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bbbbbbbbbbbbbbbbbbbbbbbbbbbbbbbbb" hidden="1">{#N/A,#N/A,FALSE,"LLAVE";#N/A,#N/A,FALSE,"EERR";#N/A,#N/A,FALSE,"ESP";#N/A,#N/A,FALSE,"EOAF";#N/A,#N/A,FALSE,"CASH";#N/A,#N/A,FALSE,"FINANZAS";#N/A,#N/A,FALSE,"DEUDA";#N/A,#N/A,FALSE,"INVERSION";#N/A,#N/A,FALSE,"PERSONAL"}</definedName>
    <definedName name="bbbosta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bbbosta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bbbosta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bbbosta" hidden="1">{#N/A,#N/A,FALSE,"LLAVE";#N/A,#N/A,FALSE,"EERR";#N/A,#N/A,FALSE,"ESP";#N/A,#N/A,FALSE,"EOAF";#N/A,#N/A,FALSE,"CASH";#N/A,#N/A,FALSE,"FINANZAS";#N/A,#N/A,FALSE,"DEUDA";#N/A,#N/A,FALSE,"INVERSION";#N/A,#N/A,FALSE,"PERSONAL"}</definedName>
    <definedName name="bbosta" localSheetId="6" hidden="1">{#N/A,#N/A,FALSE,"ENERGIA";#N/A,#N/A,FALSE,"PERDIDAS";#N/A,#N/A,FALSE,"CLIENTES";#N/A,#N/A,FALSE,"ESTADO";#N/A,#N/A,FALSE,"TECNICA"}</definedName>
    <definedName name="bbosta" localSheetId="1" hidden="1">{#N/A,#N/A,FALSE,"ENERGIA";#N/A,#N/A,FALSE,"PERDIDAS";#N/A,#N/A,FALSE,"CLIENTES";#N/A,#N/A,FALSE,"ESTADO";#N/A,#N/A,FALSE,"TECNICA"}</definedName>
    <definedName name="bbosta" localSheetId="7" hidden="1">{#N/A,#N/A,FALSE,"ENERGIA";#N/A,#N/A,FALSE,"PERDIDAS";#N/A,#N/A,FALSE,"CLIENTES";#N/A,#N/A,FALSE,"ESTADO";#N/A,#N/A,FALSE,"TECNICA"}</definedName>
    <definedName name="bbosta" hidden="1">{#N/A,#N/A,FALSE,"ENERGIA";#N/A,#N/A,FALSE,"PERDIDAS";#N/A,#N/A,FALSE,"CLIENTES";#N/A,#N/A,FALSE,"ESTADO";#N/A,#N/A,FALSE,"TECNICA"}</definedName>
    <definedName name="bosta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bosta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bosta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bosta" hidden="1">{#N/A,#N/A,FALSE,"LLAVE";#N/A,#N/A,FALSE,"EERR";#N/A,#N/A,FALSE,"ESP";#N/A,#N/A,FALSE,"EOAF";#N/A,#N/A,FALSE,"CASH";#N/A,#N/A,FALSE,"FINANZAS";#N/A,#N/A,FALSE,"DEUDA";#N/A,#N/A,FALSE,"INVERSION";#N/A,#N/A,FALSE,"PERSONAL"}</definedName>
    <definedName name="bx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bx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bx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bx" hidden="1">{#N/A,#N/A,FALSE,"LLAVE";#N/A,#N/A,FALSE,"EERR";#N/A,#N/A,FALSE,"ESP";#N/A,#N/A,FALSE,"EOAF";#N/A,#N/A,FALSE,"CASH";#N/A,#N/A,FALSE,"FINANZAS";#N/A,#N/A,FALSE,"DEUDA";#N/A,#N/A,FALSE,"INVERSION";#N/A,#N/A,FALSE,"PERSONAL"}</definedName>
    <definedName name="cdx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cdx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cdx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cdx" hidden="1">{#N/A,#N/A,FALSE,"LLAVE";#N/A,#N/A,FALSE,"EERR";#N/A,#N/A,FALSE,"ESP";#N/A,#N/A,FALSE,"EOAF";#N/A,#N/A,FALSE,"CASH";#N/A,#N/A,FALSE,"FINANZAS";#N/A,#N/A,FALSE,"DEUDA";#N/A,#N/A,FALSE,"INVERSION";#N/A,#N/A,FALSE,"PERSONAL"}</definedName>
    <definedName name="cvcvxvxcvxcvxcv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cvcvxvxcvxcvxcv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cvcvxvxcvxcvxcv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cvcvxvxcvxcvxcv" hidden="1">{#N/A,#N/A,FALSE,"LLAVE";#N/A,#N/A,FALSE,"EERR";#N/A,#N/A,FALSE,"ESP";#N/A,#N/A,FALSE,"EOAF";#N/A,#N/A,FALSE,"CASH";#N/A,#N/A,FALSE,"FINANZAS";#N/A,#N/A,FALSE,"DEUDA";#N/A,#N/A,FALSE,"INVERSION";#N/A,#N/A,FALSE,"PERSONAL"}</definedName>
    <definedName name="df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df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df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df" hidden="1">{#N/A,#N/A,FALSE,"LLAVE";#N/A,#N/A,FALSE,"EERR";#N/A,#N/A,FALSE,"ESP";#N/A,#N/A,FALSE,"EOAF";#N/A,#N/A,FALSE,"CASH";#N/A,#N/A,FALSE,"FINANZAS";#N/A,#N/A,FALSE,"DEUDA";#N/A,#N/A,FALSE,"INVERSION";#N/A,#N/A,FALSE,"PERSONAL"}</definedName>
    <definedName name="dfsagasgdfagadfgdaf" localSheetId="6" hidden="1">{#N/A,#N/A,FALSE,"ENERGIA";#N/A,#N/A,FALSE,"PERDIDAS";#N/A,#N/A,FALSE,"CLIENTES";#N/A,#N/A,FALSE,"ESTADO";#N/A,#N/A,FALSE,"TECNICA"}</definedName>
    <definedName name="dfsagasgdfagadfgdaf" localSheetId="1" hidden="1">{#N/A,#N/A,FALSE,"ENERGIA";#N/A,#N/A,FALSE,"PERDIDAS";#N/A,#N/A,FALSE,"CLIENTES";#N/A,#N/A,FALSE,"ESTADO";#N/A,#N/A,FALSE,"TECNICA"}</definedName>
    <definedName name="dfsagasgdfagadfgdaf" localSheetId="7" hidden="1">{#N/A,#N/A,FALSE,"ENERGIA";#N/A,#N/A,FALSE,"PERDIDAS";#N/A,#N/A,FALSE,"CLIENTES";#N/A,#N/A,FALSE,"ESTADO";#N/A,#N/A,FALSE,"TECNICA"}</definedName>
    <definedName name="dfsagasgdfagadfgdaf" hidden="1">{#N/A,#N/A,FALSE,"ENERGIA";#N/A,#N/A,FALSE,"PERDIDAS";#N/A,#N/A,FALSE,"CLIENTES";#N/A,#N/A,FALSE,"ESTADO";#N/A,#N/A,FALSE,"TECNICA"}</definedName>
    <definedName name="equi" localSheetId="6" hidden="1">{#N/A,#N/A,FALSE,"Pag.01"}</definedName>
    <definedName name="equi" localSheetId="1" hidden="1">{#N/A,#N/A,FALSE,"Pag.01"}</definedName>
    <definedName name="equi" localSheetId="7" hidden="1">{#N/A,#N/A,FALSE,"Pag.01"}</definedName>
    <definedName name="equi" hidden="1">{#N/A,#N/A,FALSE,"Pag.01"}</definedName>
    <definedName name="F" localSheetId="6" hidden="1">#REF!</definedName>
    <definedName name="F" localSheetId="1" hidden="1">#REF!</definedName>
    <definedName name="F" localSheetId="7" hidden="1">#REF!</definedName>
    <definedName name="F" hidden="1">#REF!</definedName>
    <definedName name="FCL" localSheetId="6" hidden="1">{"'Sheet1'!$A$1:$G$85"}</definedName>
    <definedName name="FCL" localSheetId="1" hidden="1">{"'Sheet1'!$A$1:$G$85"}</definedName>
    <definedName name="FCL" localSheetId="7" hidden="1">{"'Sheet1'!$A$1:$G$85"}</definedName>
    <definedName name="FCL" hidden="1">{"'Sheet1'!$A$1:$G$85"}</definedName>
    <definedName name="ff" localSheetId="6" hidden="1">{#N/A,#N/A,FALSE,"ENERGIA";#N/A,#N/A,FALSE,"PERDIDAS";#N/A,#N/A,FALSE,"CLIENTES";#N/A,#N/A,FALSE,"ESTADO";#N/A,#N/A,FALSE,"TECNICA"}</definedName>
    <definedName name="ff" localSheetId="1" hidden="1">{#N/A,#N/A,FALSE,"ENERGIA";#N/A,#N/A,FALSE,"PERDIDAS";#N/A,#N/A,FALSE,"CLIENTES";#N/A,#N/A,FALSE,"ESTADO";#N/A,#N/A,FALSE,"TECNICA"}</definedName>
    <definedName name="ff" localSheetId="7" hidden="1">{#N/A,#N/A,FALSE,"ENERGIA";#N/A,#N/A,FALSE,"PERDIDAS";#N/A,#N/A,FALSE,"CLIENTES";#N/A,#N/A,FALSE,"ESTADO";#N/A,#N/A,FALSE,"TECNICA"}</definedName>
    <definedName name="ff" hidden="1">{#N/A,#N/A,FALSE,"ENERGIA";#N/A,#N/A,FALSE,"PERDIDAS";#N/A,#N/A,FALSE,"CLIENTES";#N/A,#N/A,FALSE,"ESTADO";#N/A,#N/A,FALSE,"TECNICA"}</definedName>
    <definedName name="fffffffffff" localSheetId="6" hidden="1">{"'Sheet1'!$A$1:$G$85"}</definedName>
    <definedName name="fffffffffff" localSheetId="1" hidden="1">{"'Sheet1'!$A$1:$G$85"}</definedName>
    <definedName name="fffffffffff" localSheetId="7" hidden="1">{"'Sheet1'!$A$1:$G$85"}</definedName>
    <definedName name="fffffffffff" hidden="1">{"'Sheet1'!$A$1:$G$85"}</definedName>
    <definedName name="fx" localSheetId="6" hidden="1">{#N/A,#N/A,FALSE,"ENERGIA";#N/A,#N/A,FALSE,"PERDIDAS";#N/A,#N/A,FALSE,"CLIENTES";#N/A,#N/A,FALSE,"ESTADO";#N/A,#N/A,FALSE,"TECNICA"}</definedName>
    <definedName name="fx" localSheetId="1" hidden="1">{#N/A,#N/A,FALSE,"ENERGIA";#N/A,#N/A,FALSE,"PERDIDAS";#N/A,#N/A,FALSE,"CLIENTES";#N/A,#N/A,FALSE,"ESTADO";#N/A,#N/A,FALSE,"TECNICA"}</definedName>
    <definedName name="fx" localSheetId="7" hidden="1">{#N/A,#N/A,FALSE,"ENERGIA";#N/A,#N/A,FALSE,"PERDIDAS";#N/A,#N/A,FALSE,"CLIENTES";#N/A,#N/A,FALSE,"ESTADO";#N/A,#N/A,FALSE,"TECNICA"}</definedName>
    <definedName name="fx" hidden="1">{#N/A,#N/A,FALSE,"ENERGIA";#N/A,#N/A,FALSE,"PERDIDAS";#N/A,#N/A,FALSE,"CLIENTES";#N/A,#N/A,FALSE,"ESTADO";#N/A,#N/A,FALSE,"TECNICA"}</definedName>
    <definedName name="gggg" localSheetId="6" hidden="1">{"'Sheet1'!$A$1:$G$85"}</definedName>
    <definedName name="gggg" localSheetId="1" hidden="1">{"'Sheet1'!$A$1:$G$85"}</definedName>
    <definedName name="gggg" localSheetId="7" hidden="1">{"'Sheet1'!$A$1:$G$85"}</definedName>
    <definedName name="gggg" hidden="1">{"'Sheet1'!$A$1:$G$85"}</definedName>
    <definedName name="HTML_CodePage" hidden="1">1252</definedName>
    <definedName name="HTML_Control" localSheetId="6" hidden="1">{"'1998'!$B$2:$O$16"}</definedName>
    <definedName name="HTML_Control" localSheetId="1" hidden="1">{"'1998'!$B$2:$O$16"}</definedName>
    <definedName name="HTML_Control" localSheetId="7" hidden="1">{"'1998'!$B$2:$O$16"}</definedName>
    <definedName name="HTML_Control" hidden="1">{"'1998'!$B$2:$O$16"}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"H:\wwwroot\publico\distribuicao\ddem\avaliacao\2003\Graficos\fig\MeuHTML.htm"</definedName>
    <definedName name="HTML_PathFileMac" hidden="1">"Macintosh HD:HomePageStuff:New_Home_Page:datafile:histret.html"</definedName>
    <definedName name="HTML_PathTemplate" hidden="1">"C:\arqexcel\Sistema de Gestão de Mercado\Arquivos Intranet\2002\htm\HTMLTemp.htm"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" localSheetId="6" hidden="1">{#N/A,#N/A,FALSE,"ENERGIA";#N/A,#N/A,FALSE,"PERDIDAS";#N/A,#N/A,FALSE,"CLIENTES";#N/A,#N/A,FALSE,"ESTADO";#N/A,#N/A,FALSE,"TECNICA"}</definedName>
    <definedName name="im" localSheetId="1" hidden="1">{#N/A,#N/A,FALSE,"ENERGIA";#N/A,#N/A,FALSE,"PERDIDAS";#N/A,#N/A,FALSE,"CLIENTES";#N/A,#N/A,FALSE,"ESTADO";#N/A,#N/A,FALSE,"TECNICA"}</definedName>
    <definedName name="im" localSheetId="7" hidden="1">{#N/A,#N/A,FALSE,"ENERGIA";#N/A,#N/A,FALSE,"PERDIDAS";#N/A,#N/A,FALSE,"CLIENTES";#N/A,#N/A,FALSE,"ESTADO";#N/A,#N/A,FALSE,"TECNICA"}</definedName>
    <definedName name="im" hidden="1">{#N/A,#N/A,FALSE,"ENERGIA";#N/A,#N/A,FALSE,"PERDIDAS";#N/A,#N/A,FALSE,"CLIENTES";#N/A,#N/A,FALSE,"ESTADO";#N/A,#N/A,FALSE,"TECNICA"}</definedName>
    <definedName name="ime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ime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ime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ime" hidden="1">{#N/A,#N/A,FALSE,"LLAVE";#N/A,#N/A,FALSE,"EERR";#N/A,#N/A,FALSE,"ESP";#N/A,#N/A,FALSE,"EOAF";#N/A,#N/A,FALSE,"CASH";#N/A,#N/A,FALSE,"FINANZAS";#N/A,#N/A,FALSE,"DEUDA";#N/A,#N/A,FALSE,"INVERSION";#N/A,#N/A,FALSE,"PERSONAL"}</definedName>
    <definedName name="inf" localSheetId="6" hidden="1">{"'Dados Gerais'!$A$1:$M$37"}</definedName>
    <definedName name="inf" localSheetId="1" hidden="1">{"'Dados Gerais'!$A$1:$M$37"}</definedName>
    <definedName name="inf" localSheetId="7" hidden="1">{"'Dados Gerais'!$A$1:$M$37"}</definedName>
    <definedName name="inf" hidden="1">{"'Dados Gerais'!$A$1:$M$37"}</definedName>
    <definedName name="jjj" localSheetId="6" hidden="1">{"'Sheet1'!$A$1:$G$85"}</definedName>
    <definedName name="jjj" localSheetId="1" hidden="1">{"'Sheet1'!$A$1:$G$85"}</definedName>
    <definedName name="jjj" localSheetId="7" hidden="1">{"'Sheet1'!$A$1:$G$85"}</definedName>
    <definedName name="jjj" hidden="1">{"'Sheet1'!$A$1:$G$85"}</definedName>
    <definedName name="limcount" hidden="1">1</definedName>
    <definedName name="men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men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men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men" hidden="1">{#N/A,#N/A,FALSE,"LLAVE";#N/A,#N/A,FALSE,"EERR";#N/A,#N/A,FALSE,"ESP";#N/A,#N/A,FALSE,"EOAF";#N/A,#N/A,FALSE,"CASH";#N/A,#N/A,FALSE,"FINANZAS";#N/A,#N/A,FALSE,"DEUDA";#N/A,#N/A,FALSE,"INVERSION";#N/A,#N/A,FALSE,"PERSONAL"}</definedName>
    <definedName name="pp" localSheetId="6" hidden="1">{#N/A,#N/A,FALSE,"ENERGIA";#N/A,#N/A,FALSE,"PERDIDAS";#N/A,#N/A,FALSE,"CLIENTES";#N/A,#N/A,FALSE,"ESTADO";#N/A,#N/A,FALSE,"TECNICA"}</definedName>
    <definedName name="pp" localSheetId="1" hidden="1">{#N/A,#N/A,FALSE,"ENERGIA";#N/A,#N/A,FALSE,"PERDIDAS";#N/A,#N/A,FALSE,"CLIENTES";#N/A,#N/A,FALSE,"ESTADO";#N/A,#N/A,FALSE,"TECNICA"}</definedName>
    <definedName name="pp" localSheetId="7" hidden="1">{#N/A,#N/A,FALSE,"ENERGIA";#N/A,#N/A,FALSE,"PERDIDAS";#N/A,#N/A,FALSE,"CLIENTES";#N/A,#N/A,FALSE,"ESTADO";#N/A,#N/A,FALSE,"TECNICA"}</definedName>
    <definedName name="pp" hidden="1">{#N/A,#N/A,FALSE,"ENERGIA";#N/A,#N/A,FALSE,"PERDIDAS";#N/A,#N/A,FALSE,"CLIENTES";#N/A,#N/A,FALSE,"ESTADO";#N/A,#N/A,FALSE,"TECNICA"}</definedName>
    <definedName name="RB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RB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RB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RB" hidden="1">{#N/A,#N/A,FALSE,"LLAVE";#N/A,#N/A,FALSE,"EERR";#N/A,#N/A,FALSE,"ESP";#N/A,#N/A,FALSE,"EOAF";#N/A,#N/A,FALSE,"CASH";#N/A,#N/A,FALSE,"FINANZAS";#N/A,#N/A,FALSE,"DEUDA";#N/A,#N/A,FALSE,"INVERSION";#N/A,#N/A,FALSE,"PERSONAL"}</definedName>
    <definedName name="RBTESTE" localSheetId="6" hidden="1">{#N/A,#N/A,FALSE,"ENERGIA";#N/A,#N/A,FALSE,"PERDIDAS";#N/A,#N/A,FALSE,"CLIENTES";#N/A,#N/A,FALSE,"ESTADO";#N/A,#N/A,FALSE,"TECNICA"}</definedName>
    <definedName name="RBTESTE" localSheetId="1" hidden="1">{#N/A,#N/A,FALSE,"ENERGIA";#N/A,#N/A,FALSE,"PERDIDAS";#N/A,#N/A,FALSE,"CLIENTES";#N/A,#N/A,FALSE,"ESTADO";#N/A,#N/A,FALSE,"TECNICA"}</definedName>
    <definedName name="RBTESTE" localSheetId="7" hidden="1">{#N/A,#N/A,FALSE,"ENERGIA";#N/A,#N/A,FALSE,"PERDIDAS";#N/A,#N/A,FALSE,"CLIENTES";#N/A,#N/A,FALSE,"ESTADO";#N/A,#N/A,FALSE,"TECNICA"}</definedName>
    <definedName name="RBTESTE" hidden="1">{#N/A,#N/A,FALSE,"ENERGIA";#N/A,#N/A,FALSE,"PERDIDAS";#N/A,#N/A,FALSE,"CLIENTES";#N/A,#N/A,FALSE,"ESTADO";#N/A,#N/A,FALSE,"TECNICA"}</definedName>
    <definedName name="s" localSheetId="6" hidden="1">#REF!</definedName>
    <definedName name="s" localSheetId="1" hidden="1">#REF!</definedName>
    <definedName name="s" localSheetId="7" hidden="1">#REF!</definedName>
    <definedName name="s" hidden="1">#REF!</definedName>
    <definedName name="SAPBEXhrIndnt" hidden="1">"Wide"</definedName>
    <definedName name="SAPsysID" hidden="1">"708C5W7SBKP804JT78WJ0JNKI"</definedName>
    <definedName name="SAPwbID" hidden="1">"ARS"</definedName>
    <definedName name="sencount" hidden="1">2</definedName>
    <definedName name="solver_lin" hidden="1">0</definedName>
    <definedName name="teste2" localSheetId="6" hidden="1">[3]Mercado!#REF!</definedName>
    <definedName name="teste2" localSheetId="1" hidden="1">[3]Mercado!#REF!</definedName>
    <definedName name="teste2" localSheetId="7" hidden="1">[3]Mercado!#REF!</definedName>
    <definedName name="teste2" hidden="1">#REF!</definedName>
    <definedName name="u" localSheetId="6" hidden="1">{#N/A,#N/A,FALSE,"Pag.01"}</definedName>
    <definedName name="u" localSheetId="1" hidden="1">{#N/A,#N/A,FALSE,"Pag.01"}</definedName>
    <definedName name="u" localSheetId="7" hidden="1">{#N/A,#N/A,FALSE,"Pag.01"}</definedName>
    <definedName name="u" hidden="1">{#N/A,#N/A,FALSE,"Pag.01"}</definedName>
    <definedName name="wacc" localSheetId="6" hidden="1">{"'Sheet1'!$A$1:$G$85"}</definedName>
    <definedName name="wacc" localSheetId="1" hidden="1">{"'Sheet1'!$A$1:$G$85"}</definedName>
    <definedName name="wacc" localSheetId="7" hidden="1">{"'Sheet1'!$A$1:$G$85"}</definedName>
    <definedName name="wacc" hidden="1">{"'Sheet1'!$A$1:$G$85"}</definedName>
    <definedName name="wrn.INFMES." localSheetId="6" hidden="1">{#N/A,#N/A,FALSE,"ENERGIA";#N/A,#N/A,FALSE,"PERDIDAS";#N/A,#N/A,FALSE,"CLIENTES";#N/A,#N/A,FALSE,"ESTADO";#N/A,#N/A,FALSE,"TECNICA"}</definedName>
    <definedName name="wrn.INFMES." localSheetId="1" hidden="1">{#N/A,#N/A,FALSE,"ENERGIA";#N/A,#N/A,FALSE,"PERDIDAS";#N/A,#N/A,FALSE,"CLIENTES";#N/A,#N/A,FALSE,"ESTADO";#N/A,#N/A,FALSE,"TECNICA"}</definedName>
    <definedName name="wrn.INFMES." localSheetId="7" hidden="1">{#N/A,#N/A,FALSE,"ENERGIA";#N/A,#N/A,FALSE,"PERDIDAS";#N/A,#N/A,FALSE,"CLIENTES";#N/A,#N/A,FALSE,"ESTADO";#N/A,#N/A,FALSE,"TECNICA"}</definedName>
    <definedName name="wrn.INFMES." hidden="1">{#N/A,#N/A,FALSE,"ENERGIA";#N/A,#N/A,FALSE,"PERDIDAS";#N/A,#N/A,FALSE,"CLIENTES";#N/A,#N/A,FALSE,"ESTADO";#N/A,#N/A,FALSE,"TECNICA"}</definedName>
    <definedName name="wrn.MENSUAL.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wrn.MENSUAL.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wrn.MENSUAL.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wrn.MENSUAL." hidden="1">{#N/A,#N/A,FALSE,"LLAVE";#N/A,#N/A,FALSE,"EERR";#N/A,#N/A,FALSE,"ESP";#N/A,#N/A,FALSE,"EOAF";#N/A,#N/A,FALSE,"CASH";#N/A,#N/A,FALSE,"FINANZAS";#N/A,#N/A,FALSE,"DEUDA";#N/A,#N/A,FALSE,"INVERSION";#N/A,#N/A,FALSE,"PERSONAL"}</definedName>
    <definedName name="wrn.pag.00" localSheetId="6" hidden="1">{#N/A,#N/A,FALSE,"Pag.01"}</definedName>
    <definedName name="wrn.pag.00" localSheetId="1" hidden="1">{#N/A,#N/A,FALSE,"Pag.01"}</definedName>
    <definedName name="wrn.pag.00" localSheetId="7" hidden="1">{#N/A,#N/A,FALSE,"Pag.01"}</definedName>
    <definedName name="wrn.pag.00" hidden="1">{#N/A,#N/A,FALSE,"Pag.01"}</definedName>
    <definedName name="wrn.pag.000" localSheetId="6" hidden="1">{#N/A,#N/A,FALSE,"Pag.01"}</definedName>
    <definedName name="wrn.pag.000" localSheetId="1" hidden="1">{#N/A,#N/A,FALSE,"Pag.01"}</definedName>
    <definedName name="wrn.pag.000" localSheetId="7" hidden="1">{#N/A,#N/A,FALSE,"Pag.01"}</definedName>
    <definedName name="wrn.pag.000" hidden="1">{#N/A,#N/A,FALSE,"Pag.01"}</definedName>
    <definedName name="wrn.pag.0000" localSheetId="6" hidden="1">{#N/A,#N/A,FALSE,"Pag.01"}</definedName>
    <definedName name="wrn.pag.0000" localSheetId="1" hidden="1">{#N/A,#N/A,FALSE,"Pag.01"}</definedName>
    <definedName name="wrn.pag.0000" localSheetId="7" hidden="1">{#N/A,#N/A,FALSE,"Pag.01"}</definedName>
    <definedName name="wrn.pag.0000" hidden="1">{#N/A,#N/A,FALSE,"Pag.01"}</definedName>
    <definedName name="wrn.pag.00000" localSheetId="6" hidden="1">{#N/A,#N/A,FALSE,"Pag.01"}</definedName>
    <definedName name="wrn.pag.00000" localSheetId="1" hidden="1">{#N/A,#N/A,FALSE,"Pag.01"}</definedName>
    <definedName name="wrn.pag.00000" localSheetId="7" hidden="1">{#N/A,#N/A,FALSE,"Pag.01"}</definedName>
    <definedName name="wrn.pag.00000" hidden="1">{#N/A,#N/A,FALSE,"Pag.01"}</definedName>
    <definedName name="wrn.pag.00001" localSheetId="6" hidden="1">{#N/A,#N/A,FALSE,"Pag.01"}</definedName>
    <definedName name="wrn.pag.00001" localSheetId="1" hidden="1">{#N/A,#N/A,FALSE,"Pag.01"}</definedName>
    <definedName name="wrn.pag.00001" localSheetId="7" hidden="1">{#N/A,#N/A,FALSE,"Pag.01"}</definedName>
    <definedName name="wrn.pag.00001" hidden="1">{#N/A,#N/A,FALSE,"Pag.01"}</definedName>
    <definedName name="wrn.pag.000012" localSheetId="6" hidden="1">{#N/A,#N/A,FALSE,"Pag.01"}</definedName>
    <definedName name="wrn.pag.000012" localSheetId="1" hidden="1">{#N/A,#N/A,FALSE,"Pag.01"}</definedName>
    <definedName name="wrn.pag.000012" localSheetId="7" hidden="1">{#N/A,#N/A,FALSE,"Pag.01"}</definedName>
    <definedName name="wrn.pag.000012" hidden="1">{#N/A,#N/A,FALSE,"Pag.01"}</definedName>
    <definedName name="WRN.PAG.01" localSheetId="6" hidden="1">{#N/A,#N/A,FALSE,"Pag.01"}</definedName>
    <definedName name="WRN.PAG.01" localSheetId="1" hidden="1">{#N/A,#N/A,FALSE,"Pag.01"}</definedName>
    <definedName name="WRN.PAG.01" localSheetId="7" hidden="1">{#N/A,#N/A,FALSE,"Pag.01"}</definedName>
    <definedName name="WRN.PAG.01" hidden="1">{#N/A,#N/A,FALSE,"Pag.01"}</definedName>
    <definedName name="wrn.pag.01." localSheetId="6" hidden="1">{#N/A,#N/A,FALSE,"Pag.01"}</definedName>
    <definedName name="wrn.pag.01." localSheetId="1" hidden="1">{#N/A,#N/A,FALSE,"Pag.01"}</definedName>
    <definedName name="wrn.pag.01." localSheetId="7" hidden="1">{#N/A,#N/A,FALSE,"Pag.01"}</definedName>
    <definedName name="wrn.pag.01." hidden="1">{#N/A,#N/A,FALSE,"Pag.01"}</definedName>
    <definedName name="wrn.pag.010" localSheetId="6" hidden="1">{#N/A,#N/A,FALSE,"Pag.01"}</definedName>
    <definedName name="wrn.pag.010" localSheetId="1" hidden="1">{#N/A,#N/A,FALSE,"Pag.01"}</definedName>
    <definedName name="wrn.pag.010" localSheetId="7" hidden="1">{#N/A,#N/A,FALSE,"Pag.01"}</definedName>
    <definedName name="wrn.pag.010" hidden="1">{#N/A,#N/A,FALSE,"Pag.01"}</definedName>
    <definedName name="wrn.pag.01000" localSheetId="6" hidden="1">{#N/A,#N/A,FALSE,"Pag.01"}</definedName>
    <definedName name="wrn.pag.01000" localSheetId="1" hidden="1">{#N/A,#N/A,FALSE,"Pag.01"}</definedName>
    <definedName name="wrn.pag.01000" localSheetId="7" hidden="1">{#N/A,#N/A,FALSE,"Pag.01"}</definedName>
    <definedName name="wrn.pag.01000" hidden="1">{#N/A,#N/A,FALSE,"Pag.01"}</definedName>
    <definedName name="wrn.pag.010000" localSheetId="6" hidden="1">{#N/A,#N/A,FALSE,"Pag.01"}</definedName>
    <definedName name="wrn.pag.010000" localSheetId="1" hidden="1">{#N/A,#N/A,FALSE,"Pag.01"}</definedName>
    <definedName name="wrn.pag.010000" localSheetId="7" hidden="1">{#N/A,#N/A,FALSE,"Pag.01"}</definedName>
    <definedName name="wrn.pag.010000" hidden="1">{#N/A,#N/A,FALSE,"Pag.01"}</definedName>
    <definedName name="wrn.pag.0100000" localSheetId="6" hidden="1">{#N/A,#N/A,FALSE,"Pag.01"}</definedName>
    <definedName name="wrn.pag.0100000" localSheetId="1" hidden="1">{#N/A,#N/A,FALSE,"Pag.01"}</definedName>
    <definedName name="wrn.pag.0100000" localSheetId="7" hidden="1">{#N/A,#N/A,FALSE,"Pag.01"}</definedName>
    <definedName name="wrn.pag.0100000" hidden="1">{#N/A,#N/A,FALSE,"Pag.01"}</definedName>
    <definedName name="wrn.pag.011" localSheetId="6" hidden="1">{#N/A,#N/A,FALSE,"Pag.01"}</definedName>
    <definedName name="wrn.pag.011" localSheetId="1" hidden="1">{#N/A,#N/A,FALSE,"Pag.01"}</definedName>
    <definedName name="wrn.pag.011" localSheetId="7" hidden="1">{#N/A,#N/A,FALSE,"Pag.01"}</definedName>
    <definedName name="wrn.pag.011" hidden="1">{#N/A,#N/A,FALSE,"Pag.01"}</definedName>
    <definedName name="wrn.pag.0110" localSheetId="6" hidden="1">{#N/A,#N/A,FALSE,"Pag.01"}</definedName>
    <definedName name="wrn.pag.0110" localSheetId="1" hidden="1">{#N/A,#N/A,FALSE,"Pag.01"}</definedName>
    <definedName name="wrn.pag.0110" localSheetId="7" hidden="1">{#N/A,#N/A,FALSE,"Pag.01"}</definedName>
    <definedName name="wrn.pag.0110" hidden="1">{#N/A,#N/A,FALSE,"Pag.01"}</definedName>
    <definedName name="wrn.pag.0110000" localSheetId="6" hidden="1">{#N/A,#N/A,FALSE,"Pag.01"}</definedName>
    <definedName name="wrn.pag.0110000" localSheetId="1" hidden="1">{#N/A,#N/A,FALSE,"Pag.01"}</definedName>
    <definedName name="wrn.pag.0110000" localSheetId="7" hidden="1">{#N/A,#N/A,FALSE,"Pag.01"}</definedName>
    <definedName name="wrn.pag.0110000" hidden="1">{#N/A,#N/A,FALSE,"Pag.01"}</definedName>
    <definedName name="wrn.pag.01200" localSheetId="6" hidden="1">{#N/A,#N/A,FALSE,"Pag.01"}</definedName>
    <definedName name="wrn.pag.01200" localSheetId="1" hidden="1">{#N/A,#N/A,FALSE,"Pag.01"}</definedName>
    <definedName name="wrn.pag.01200" localSheetId="7" hidden="1">{#N/A,#N/A,FALSE,"Pag.01"}</definedName>
    <definedName name="wrn.pag.01200" hidden="1">{#N/A,#N/A,FALSE,"Pag.01"}</definedName>
    <definedName name="wrn.pag.012547" localSheetId="6" hidden="1">{#N/A,#N/A,FALSE,"Pag.01"}</definedName>
    <definedName name="wrn.pag.012547" localSheetId="1" hidden="1">{#N/A,#N/A,FALSE,"Pag.01"}</definedName>
    <definedName name="wrn.pag.012547" localSheetId="7" hidden="1">{#N/A,#N/A,FALSE,"Pag.01"}</definedName>
    <definedName name="wrn.pag.012547" hidden="1">{#N/A,#N/A,FALSE,"Pag.01"}</definedName>
    <definedName name="wrn.pag.013" localSheetId="6" hidden="1">{#N/A,#N/A,FALSE,"Pag.01"}</definedName>
    <definedName name="wrn.pag.013" localSheetId="1" hidden="1">{#N/A,#N/A,FALSE,"Pag.01"}</definedName>
    <definedName name="wrn.pag.013" localSheetId="7" hidden="1">{#N/A,#N/A,FALSE,"Pag.01"}</definedName>
    <definedName name="wrn.pag.013" hidden="1">{#N/A,#N/A,FALSE,"Pag.01"}</definedName>
    <definedName name="wrn.pag.0130" localSheetId="6" hidden="1">{#N/A,#N/A,FALSE,"Pag.01"}</definedName>
    <definedName name="wrn.pag.0130" localSheetId="1" hidden="1">{#N/A,#N/A,FALSE,"Pag.01"}</definedName>
    <definedName name="wrn.pag.0130" localSheetId="7" hidden="1">{#N/A,#N/A,FALSE,"Pag.01"}</definedName>
    <definedName name="wrn.pag.0130" hidden="1">{#N/A,#N/A,FALSE,"Pag.01"}</definedName>
    <definedName name="wrn.pag.0130000" localSheetId="6" hidden="1">{#N/A,#N/A,FALSE,"Pag.01"}</definedName>
    <definedName name="wrn.pag.0130000" localSheetId="1" hidden="1">{#N/A,#N/A,FALSE,"Pag.01"}</definedName>
    <definedName name="wrn.pag.0130000" localSheetId="7" hidden="1">{#N/A,#N/A,FALSE,"Pag.01"}</definedName>
    <definedName name="wrn.pag.0130000" hidden="1">{#N/A,#N/A,FALSE,"Pag.01"}</definedName>
    <definedName name="wrn.pag.014" localSheetId="6" hidden="1">{#N/A,#N/A,FALSE,"Pag.01"}</definedName>
    <definedName name="wrn.pag.014" localSheetId="1" hidden="1">{#N/A,#N/A,FALSE,"Pag.01"}</definedName>
    <definedName name="wrn.pag.014" localSheetId="7" hidden="1">{#N/A,#N/A,FALSE,"Pag.01"}</definedName>
    <definedName name="wrn.pag.014" hidden="1">{#N/A,#N/A,FALSE,"Pag.01"}</definedName>
    <definedName name="wrn.pag.0140" localSheetId="6" hidden="1">{#N/A,#N/A,FALSE,"Pag.01"}</definedName>
    <definedName name="wrn.pag.0140" localSheetId="1" hidden="1">{#N/A,#N/A,FALSE,"Pag.01"}</definedName>
    <definedName name="wrn.pag.0140" localSheetId="7" hidden="1">{#N/A,#N/A,FALSE,"Pag.01"}</definedName>
    <definedName name="wrn.pag.0140" hidden="1">{#N/A,#N/A,FALSE,"Pag.01"}</definedName>
    <definedName name="wrn.pag.0140000" localSheetId="6" hidden="1">{#N/A,#N/A,FALSE,"Pag.01"}</definedName>
    <definedName name="wrn.pag.0140000" localSheetId="1" hidden="1">{#N/A,#N/A,FALSE,"Pag.01"}</definedName>
    <definedName name="wrn.pag.0140000" localSheetId="7" hidden="1">{#N/A,#N/A,FALSE,"Pag.01"}</definedName>
    <definedName name="wrn.pag.0140000" hidden="1">{#N/A,#N/A,FALSE,"Pag.01"}</definedName>
    <definedName name="wrn.pag.0140563" localSheetId="6" hidden="1">{#N/A,#N/A,FALSE,"Pag.01"}</definedName>
    <definedName name="wrn.pag.0140563" localSheetId="1" hidden="1">{#N/A,#N/A,FALSE,"Pag.01"}</definedName>
    <definedName name="wrn.pag.0140563" localSheetId="7" hidden="1">{#N/A,#N/A,FALSE,"Pag.01"}</definedName>
    <definedName name="wrn.pag.0140563" hidden="1">{#N/A,#N/A,FALSE,"Pag.01"}</definedName>
    <definedName name="wrn.pag.0147456" localSheetId="6" hidden="1">{#N/A,#N/A,FALSE,"Pag.01"}</definedName>
    <definedName name="wrn.pag.0147456" localSheetId="1" hidden="1">{#N/A,#N/A,FALSE,"Pag.01"}</definedName>
    <definedName name="wrn.pag.0147456" localSheetId="7" hidden="1">{#N/A,#N/A,FALSE,"Pag.01"}</definedName>
    <definedName name="wrn.pag.0147456" hidden="1">{#N/A,#N/A,FALSE,"Pag.01"}</definedName>
    <definedName name="wrn.pag.015" localSheetId="6" hidden="1">{#N/A,#N/A,FALSE,"Pag.01"}</definedName>
    <definedName name="wrn.pag.015" localSheetId="1" hidden="1">{#N/A,#N/A,FALSE,"Pag.01"}</definedName>
    <definedName name="wrn.pag.015" localSheetId="7" hidden="1">{#N/A,#N/A,FALSE,"Pag.01"}</definedName>
    <definedName name="wrn.pag.015" hidden="1">{#N/A,#N/A,FALSE,"Pag.01"}</definedName>
    <definedName name="wrn.pag.0150" localSheetId="6" hidden="1">{#N/A,#N/A,FALSE,"Pag.01"}</definedName>
    <definedName name="wrn.pag.0150" localSheetId="1" hidden="1">{#N/A,#N/A,FALSE,"Pag.01"}</definedName>
    <definedName name="wrn.pag.0150" localSheetId="7" hidden="1">{#N/A,#N/A,FALSE,"Pag.01"}</definedName>
    <definedName name="wrn.pag.0150" hidden="1">{#N/A,#N/A,FALSE,"Pag.01"}</definedName>
    <definedName name="wrn.pag.01500000" localSheetId="6" hidden="1">{#N/A,#N/A,FALSE,"Pag.01"}</definedName>
    <definedName name="wrn.pag.01500000" localSheetId="1" hidden="1">{#N/A,#N/A,FALSE,"Pag.01"}</definedName>
    <definedName name="wrn.pag.01500000" localSheetId="7" hidden="1">{#N/A,#N/A,FALSE,"Pag.01"}</definedName>
    <definedName name="wrn.pag.01500000" hidden="1">{#N/A,#N/A,FALSE,"Pag.01"}</definedName>
    <definedName name="wrn.pag.015320" localSheetId="6" hidden="1">{#N/A,#N/A,FALSE,"Pag.01"}</definedName>
    <definedName name="wrn.pag.015320" localSheetId="1" hidden="1">{#N/A,#N/A,FALSE,"Pag.01"}</definedName>
    <definedName name="wrn.pag.015320" localSheetId="7" hidden="1">{#N/A,#N/A,FALSE,"Pag.01"}</definedName>
    <definedName name="wrn.pag.015320" hidden="1">{#N/A,#N/A,FALSE,"Pag.01"}</definedName>
    <definedName name="wrn.pag.015468" localSheetId="6" hidden="1">{#N/A,#N/A,FALSE,"Pag.01"}</definedName>
    <definedName name="wrn.pag.015468" localSheetId="1" hidden="1">{#N/A,#N/A,FALSE,"Pag.01"}</definedName>
    <definedName name="wrn.pag.015468" localSheetId="7" hidden="1">{#N/A,#N/A,FALSE,"Pag.01"}</definedName>
    <definedName name="wrn.pag.015468" hidden="1">{#N/A,#N/A,FALSE,"Pag.01"}</definedName>
    <definedName name="wrn.pag.016" localSheetId="6" hidden="1">{#N/A,#N/A,FALSE,"Pag.01"}</definedName>
    <definedName name="wrn.pag.016" localSheetId="1" hidden="1">{#N/A,#N/A,FALSE,"Pag.01"}</definedName>
    <definedName name="wrn.pag.016" localSheetId="7" hidden="1">{#N/A,#N/A,FALSE,"Pag.01"}</definedName>
    <definedName name="wrn.pag.016" hidden="1">{#N/A,#N/A,FALSE,"Pag.01"}</definedName>
    <definedName name="wrn.pag.0160" localSheetId="6" hidden="1">{#N/A,#N/A,FALSE,"Pag.01"}</definedName>
    <definedName name="wrn.pag.0160" localSheetId="1" hidden="1">{#N/A,#N/A,FALSE,"Pag.01"}</definedName>
    <definedName name="wrn.pag.0160" localSheetId="7" hidden="1">{#N/A,#N/A,FALSE,"Pag.01"}</definedName>
    <definedName name="wrn.pag.0160" hidden="1">{#N/A,#N/A,FALSE,"Pag.01"}</definedName>
    <definedName name="wrn.pag.016000" localSheetId="6" hidden="1">{#N/A,#N/A,FALSE,"Pag.01"}</definedName>
    <definedName name="wrn.pag.016000" localSheetId="1" hidden="1">{#N/A,#N/A,FALSE,"Pag.01"}</definedName>
    <definedName name="wrn.pag.016000" localSheetId="7" hidden="1">{#N/A,#N/A,FALSE,"Pag.01"}</definedName>
    <definedName name="wrn.pag.016000" hidden="1">{#N/A,#N/A,FALSE,"Pag.01"}</definedName>
    <definedName name="wrn.pag.01603254" localSheetId="6" hidden="1">{#N/A,#N/A,FALSE,"Pag.01"}</definedName>
    <definedName name="wrn.pag.01603254" localSheetId="1" hidden="1">{#N/A,#N/A,FALSE,"Pag.01"}</definedName>
    <definedName name="wrn.pag.01603254" localSheetId="7" hidden="1">{#N/A,#N/A,FALSE,"Pag.01"}</definedName>
    <definedName name="wrn.pag.01603254" hidden="1">{#N/A,#N/A,FALSE,"Pag.01"}</definedName>
    <definedName name="wrn.pag.0165487" localSheetId="6" hidden="1">{#N/A,#N/A,FALSE,"Pag.01"}</definedName>
    <definedName name="wrn.pag.0165487" localSheetId="1" hidden="1">{#N/A,#N/A,FALSE,"Pag.01"}</definedName>
    <definedName name="wrn.pag.0165487" localSheetId="7" hidden="1">{#N/A,#N/A,FALSE,"Pag.01"}</definedName>
    <definedName name="wrn.pag.0165487" hidden="1">{#N/A,#N/A,FALSE,"Pag.01"}</definedName>
    <definedName name="wrn.pag.017" localSheetId="6" hidden="1">{#N/A,#N/A,FALSE,"Pag.01"}</definedName>
    <definedName name="wrn.pag.017" localSheetId="1" hidden="1">{#N/A,#N/A,FALSE,"Pag.01"}</definedName>
    <definedName name="wrn.pag.017" localSheetId="7" hidden="1">{#N/A,#N/A,FALSE,"Pag.01"}</definedName>
    <definedName name="wrn.pag.017" hidden="1">{#N/A,#N/A,FALSE,"Pag.01"}</definedName>
    <definedName name="wrn.pag.0170" localSheetId="6" hidden="1">{#N/A,#N/A,FALSE,"Pag.01"}</definedName>
    <definedName name="wrn.pag.0170" localSheetId="1" hidden="1">{#N/A,#N/A,FALSE,"Pag.01"}</definedName>
    <definedName name="wrn.pag.0170" localSheetId="7" hidden="1">{#N/A,#N/A,FALSE,"Pag.01"}</definedName>
    <definedName name="wrn.pag.0170" hidden="1">{#N/A,#N/A,FALSE,"Pag.01"}</definedName>
    <definedName name="wrn.pag.017000" localSheetId="6" hidden="1">{#N/A,#N/A,FALSE,"Pag.01"}</definedName>
    <definedName name="wrn.pag.017000" localSheetId="1" hidden="1">{#N/A,#N/A,FALSE,"Pag.01"}</definedName>
    <definedName name="wrn.pag.017000" localSheetId="7" hidden="1">{#N/A,#N/A,FALSE,"Pag.01"}</definedName>
    <definedName name="wrn.pag.017000" hidden="1">{#N/A,#N/A,FALSE,"Pag.01"}</definedName>
    <definedName name="wrn.pag.018" localSheetId="6" hidden="1">{#N/A,#N/A,FALSE,"Pag.01"}</definedName>
    <definedName name="wrn.pag.018" localSheetId="1" hidden="1">{#N/A,#N/A,FALSE,"Pag.01"}</definedName>
    <definedName name="wrn.pag.018" localSheetId="7" hidden="1">{#N/A,#N/A,FALSE,"Pag.01"}</definedName>
    <definedName name="wrn.pag.018" hidden="1">{#N/A,#N/A,FALSE,"Pag.01"}</definedName>
    <definedName name="wrn.pag.018000" localSheetId="6" hidden="1">{#N/A,#N/A,FALSE,"Pag.01"}</definedName>
    <definedName name="wrn.pag.018000" localSheetId="1" hidden="1">{#N/A,#N/A,FALSE,"Pag.01"}</definedName>
    <definedName name="wrn.pag.018000" localSheetId="7" hidden="1">{#N/A,#N/A,FALSE,"Pag.01"}</definedName>
    <definedName name="wrn.pag.018000" hidden="1">{#N/A,#N/A,FALSE,"Pag.01"}</definedName>
    <definedName name="wrn.pag.02" localSheetId="6" hidden="1">{#N/A,#N/A,FALSE,"Pag.01"}</definedName>
    <definedName name="wrn.pag.02" localSheetId="1" hidden="1">{#N/A,#N/A,FALSE,"Pag.01"}</definedName>
    <definedName name="wrn.pag.02" localSheetId="7" hidden="1">{#N/A,#N/A,FALSE,"Pag.01"}</definedName>
    <definedName name="wrn.pag.02" hidden="1">{#N/A,#N/A,FALSE,"Pag.01"}</definedName>
    <definedName name="wrn.pag.020" localSheetId="6" hidden="1">{#N/A,#N/A,FALSE,"Pag.01"}</definedName>
    <definedName name="wrn.pag.020" localSheetId="1" hidden="1">{#N/A,#N/A,FALSE,"Pag.01"}</definedName>
    <definedName name="wrn.pag.020" localSheetId="7" hidden="1">{#N/A,#N/A,FALSE,"Pag.01"}</definedName>
    <definedName name="wrn.pag.020" hidden="1">{#N/A,#N/A,FALSE,"Pag.01"}</definedName>
    <definedName name="wrn.pag.020000" localSheetId="6" hidden="1">{#N/A,#N/A,FALSE,"Pag.01"}</definedName>
    <definedName name="wrn.pag.020000" localSheetId="1" hidden="1">{#N/A,#N/A,FALSE,"Pag.01"}</definedName>
    <definedName name="wrn.pag.020000" localSheetId="7" hidden="1">{#N/A,#N/A,FALSE,"Pag.01"}</definedName>
    <definedName name="wrn.pag.020000" hidden="1">{#N/A,#N/A,FALSE,"Pag.01"}</definedName>
    <definedName name="wrn.pag.02145" localSheetId="6" hidden="1">{#N/A,#N/A,FALSE,"Pag.01"}</definedName>
    <definedName name="wrn.pag.02145" localSheetId="1" hidden="1">{#N/A,#N/A,FALSE,"Pag.01"}</definedName>
    <definedName name="wrn.pag.02145" localSheetId="7" hidden="1">{#N/A,#N/A,FALSE,"Pag.01"}</definedName>
    <definedName name="wrn.pag.02145" hidden="1">{#N/A,#N/A,FALSE,"Pag.01"}</definedName>
    <definedName name="wrn.pag.0214567" localSheetId="6" hidden="1">{#N/A,#N/A,FALSE,"Pag.01"}</definedName>
    <definedName name="wrn.pag.0214567" localSheetId="1" hidden="1">{#N/A,#N/A,FALSE,"Pag.01"}</definedName>
    <definedName name="wrn.pag.0214567" localSheetId="7" hidden="1">{#N/A,#N/A,FALSE,"Pag.01"}</definedName>
    <definedName name="wrn.pag.0214567" hidden="1">{#N/A,#N/A,FALSE,"Pag.01"}</definedName>
    <definedName name="wrn.pag.02145879" localSheetId="6" hidden="1">{#N/A,#N/A,FALSE,"Pag.01"}</definedName>
    <definedName name="wrn.pag.02145879" localSheetId="1" hidden="1">{#N/A,#N/A,FALSE,"Pag.01"}</definedName>
    <definedName name="wrn.pag.02145879" localSheetId="7" hidden="1">{#N/A,#N/A,FALSE,"Pag.01"}</definedName>
    <definedName name="wrn.pag.02145879" hidden="1">{#N/A,#N/A,FALSE,"Pag.01"}</definedName>
    <definedName name="wrn.pag.02325478" localSheetId="6" hidden="1">{#N/A,#N/A,FALSE,"Pag.01"}</definedName>
    <definedName name="wrn.pag.02325478" localSheetId="1" hidden="1">{#N/A,#N/A,FALSE,"Pag.01"}</definedName>
    <definedName name="wrn.pag.02325478" localSheetId="7" hidden="1">{#N/A,#N/A,FALSE,"Pag.01"}</definedName>
    <definedName name="wrn.pag.02325478" hidden="1">{#N/A,#N/A,FALSE,"Pag.01"}</definedName>
    <definedName name="wrn.pag.025" localSheetId="6" hidden="1">{#N/A,#N/A,FALSE,"Pag.01"}</definedName>
    <definedName name="wrn.pag.025" localSheetId="1" hidden="1">{#N/A,#N/A,FALSE,"Pag.01"}</definedName>
    <definedName name="wrn.pag.025" localSheetId="7" hidden="1">{#N/A,#N/A,FALSE,"Pag.01"}</definedName>
    <definedName name="wrn.pag.025" hidden="1">{#N/A,#N/A,FALSE,"Pag.01"}</definedName>
    <definedName name="wrn.pag.025000" localSheetId="6" hidden="1">{#N/A,#N/A,FALSE,"Pag.01"}</definedName>
    <definedName name="wrn.pag.025000" localSheetId="1" hidden="1">{#N/A,#N/A,FALSE,"Pag.01"}</definedName>
    <definedName name="wrn.pag.025000" localSheetId="7" hidden="1">{#N/A,#N/A,FALSE,"Pag.01"}</definedName>
    <definedName name="wrn.pag.025000" hidden="1">{#N/A,#N/A,FALSE,"Pag.01"}</definedName>
    <definedName name="wrn.pag.025476" localSheetId="6" hidden="1">{#N/A,#N/A,FALSE,"Pag.01"}</definedName>
    <definedName name="wrn.pag.025476" localSheetId="1" hidden="1">{#N/A,#N/A,FALSE,"Pag.01"}</definedName>
    <definedName name="wrn.pag.025476" localSheetId="7" hidden="1">{#N/A,#N/A,FALSE,"Pag.01"}</definedName>
    <definedName name="wrn.pag.025476" hidden="1">{#N/A,#N/A,FALSE,"Pag.01"}</definedName>
    <definedName name="wrn.pag.02564789" localSheetId="6" hidden="1">{#N/A,#N/A,FALSE,"Pag.01"}</definedName>
    <definedName name="wrn.pag.02564789" localSheetId="1" hidden="1">{#N/A,#N/A,FALSE,"Pag.01"}</definedName>
    <definedName name="wrn.pag.02564789" localSheetId="7" hidden="1">{#N/A,#N/A,FALSE,"Pag.01"}</definedName>
    <definedName name="wrn.pag.02564789" hidden="1">{#N/A,#N/A,FALSE,"Pag.01"}</definedName>
    <definedName name="wrn.pag.03" localSheetId="6" hidden="1">{#N/A,#N/A,FALSE,"Pag.01"}</definedName>
    <definedName name="wrn.pag.03" localSheetId="1" hidden="1">{#N/A,#N/A,FALSE,"Pag.01"}</definedName>
    <definedName name="wrn.pag.03" localSheetId="7" hidden="1">{#N/A,#N/A,FALSE,"Pag.01"}</definedName>
    <definedName name="wrn.pag.03" hidden="1">{#N/A,#N/A,FALSE,"Pag.01"}</definedName>
    <definedName name="wrn.pag.030" localSheetId="6" hidden="1">{#N/A,#N/A,FALSE,"Pag.01"}</definedName>
    <definedName name="wrn.pag.030" localSheetId="1" hidden="1">{#N/A,#N/A,FALSE,"Pag.01"}</definedName>
    <definedName name="wrn.pag.030" localSheetId="7" hidden="1">{#N/A,#N/A,FALSE,"Pag.01"}</definedName>
    <definedName name="wrn.pag.030" hidden="1">{#N/A,#N/A,FALSE,"Pag.01"}</definedName>
    <definedName name="wrn.pag.0300" localSheetId="6" hidden="1">{#N/A,#N/A,FALSE,"Pag.01"}</definedName>
    <definedName name="wrn.pag.0300" localSheetId="1" hidden="1">{#N/A,#N/A,FALSE,"Pag.01"}</definedName>
    <definedName name="wrn.pag.0300" localSheetId="7" hidden="1">{#N/A,#N/A,FALSE,"Pag.01"}</definedName>
    <definedName name="wrn.pag.0300" hidden="1">{#N/A,#N/A,FALSE,"Pag.01"}</definedName>
    <definedName name="wrn.pag.03000000" localSheetId="6" hidden="1">{#N/A,#N/A,FALSE,"Pag.01"}</definedName>
    <definedName name="wrn.pag.03000000" localSheetId="1" hidden="1">{#N/A,#N/A,FALSE,"Pag.01"}</definedName>
    <definedName name="wrn.pag.03000000" localSheetId="7" hidden="1">{#N/A,#N/A,FALSE,"Pag.01"}</definedName>
    <definedName name="wrn.pag.03000000" hidden="1">{#N/A,#N/A,FALSE,"Pag.01"}</definedName>
    <definedName name="wrn.pag.030000000" localSheetId="6" hidden="1">{#N/A,#N/A,FALSE,"Pag.01"}</definedName>
    <definedName name="wrn.pag.030000000" localSheetId="1" hidden="1">{#N/A,#N/A,FALSE,"Pag.01"}</definedName>
    <definedName name="wrn.pag.030000000" localSheetId="7" hidden="1">{#N/A,#N/A,FALSE,"Pag.01"}</definedName>
    <definedName name="wrn.pag.030000000" hidden="1">{#N/A,#N/A,FALSE,"Pag.01"}</definedName>
    <definedName name="wrn.pag.0321475" localSheetId="6" hidden="1">{#N/A,#N/A,FALSE,"Pag.01"}</definedName>
    <definedName name="wrn.pag.0321475" localSheetId="1" hidden="1">{#N/A,#N/A,FALSE,"Pag.01"}</definedName>
    <definedName name="wrn.pag.0321475" localSheetId="7" hidden="1">{#N/A,#N/A,FALSE,"Pag.01"}</definedName>
    <definedName name="wrn.pag.0321475" hidden="1">{#N/A,#N/A,FALSE,"Pag.01"}</definedName>
    <definedName name="wrn.pag.032548" localSheetId="6" hidden="1">{#N/A,#N/A,FALSE,"Pag.01"}</definedName>
    <definedName name="wrn.pag.032548" localSheetId="1" hidden="1">{#N/A,#N/A,FALSE,"Pag.01"}</definedName>
    <definedName name="wrn.pag.032548" localSheetId="7" hidden="1">{#N/A,#N/A,FALSE,"Pag.01"}</definedName>
    <definedName name="wrn.pag.032548" hidden="1">{#N/A,#N/A,FALSE,"Pag.01"}</definedName>
    <definedName name="wrn.pag.0345778" localSheetId="6" hidden="1">{#N/A,#N/A,FALSE,"Pag.01"}</definedName>
    <definedName name="wrn.pag.0345778" localSheetId="1" hidden="1">{#N/A,#N/A,FALSE,"Pag.01"}</definedName>
    <definedName name="wrn.pag.0345778" localSheetId="7" hidden="1">{#N/A,#N/A,FALSE,"Pag.01"}</definedName>
    <definedName name="wrn.pag.0345778" hidden="1">{#N/A,#N/A,FALSE,"Pag.01"}</definedName>
    <definedName name="wrn.pag.04" localSheetId="6" hidden="1">{#N/A,#N/A,FALSE,"Pag.01"}</definedName>
    <definedName name="wrn.pag.04" localSheetId="1" hidden="1">{#N/A,#N/A,FALSE,"Pag.01"}</definedName>
    <definedName name="wrn.pag.04" localSheetId="7" hidden="1">{#N/A,#N/A,FALSE,"Pag.01"}</definedName>
    <definedName name="wrn.pag.04" hidden="1">{#N/A,#N/A,FALSE,"Pag.01"}</definedName>
    <definedName name="wrn.pag.040" localSheetId="6" hidden="1">{#N/A,#N/A,FALSE,"Pag.01"}</definedName>
    <definedName name="wrn.pag.040" localSheetId="1" hidden="1">{#N/A,#N/A,FALSE,"Pag.01"}</definedName>
    <definedName name="wrn.pag.040" localSheetId="7" hidden="1">{#N/A,#N/A,FALSE,"Pag.01"}</definedName>
    <definedName name="wrn.pag.040" hidden="1">{#N/A,#N/A,FALSE,"Pag.01"}</definedName>
    <definedName name="wrn.pag.0400" localSheetId="6" hidden="1">{#N/A,#N/A,FALSE,"Pag.01"}</definedName>
    <definedName name="wrn.pag.0400" localSheetId="1" hidden="1">{#N/A,#N/A,FALSE,"Pag.01"}</definedName>
    <definedName name="wrn.pag.0400" localSheetId="7" hidden="1">{#N/A,#N/A,FALSE,"Pag.01"}</definedName>
    <definedName name="wrn.pag.0400" hidden="1">{#N/A,#N/A,FALSE,"Pag.01"}</definedName>
    <definedName name="wrn.pag.040000000" localSheetId="6" hidden="1">{#N/A,#N/A,FALSE,"Pag.01"}</definedName>
    <definedName name="wrn.pag.040000000" localSheetId="1" hidden="1">{#N/A,#N/A,FALSE,"Pag.01"}</definedName>
    <definedName name="wrn.pag.040000000" localSheetId="7" hidden="1">{#N/A,#N/A,FALSE,"Pag.01"}</definedName>
    <definedName name="wrn.pag.040000000" hidden="1">{#N/A,#N/A,FALSE,"Pag.01"}</definedName>
    <definedName name="wrn.pag.040000000000" localSheetId="6" hidden="1">{#N/A,#N/A,FALSE,"Pag.01"}</definedName>
    <definedName name="wrn.pag.040000000000" localSheetId="1" hidden="1">{#N/A,#N/A,FALSE,"Pag.01"}</definedName>
    <definedName name="wrn.pag.040000000000" localSheetId="7" hidden="1">{#N/A,#N/A,FALSE,"Pag.01"}</definedName>
    <definedName name="wrn.pag.040000000000" hidden="1">{#N/A,#N/A,FALSE,"Pag.01"}</definedName>
    <definedName name="wrn.pag.04254789" localSheetId="6" hidden="1">{#N/A,#N/A,FALSE,"Pag.01"}</definedName>
    <definedName name="wrn.pag.04254789" localSheetId="1" hidden="1">{#N/A,#N/A,FALSE,"Pag.01"}</definedName>
    <definedName name="wrn.pag.04254789" localSheetId="7" hidden="1">{#N/A,#N/A,FALSE,"Pag.01"}</definedName>
    <definedName name="wrn.pag.04254789" hidden="1">{#N/A,#N/A,FALSE,"Pag.01"}</definedName>
    <definedName name="wrn.pag.04875323" localSheetId="6" hidden="1">{#N/A,#N/A,FALSE,"Pag.01"}</definedName>
    <definedName name="wrn.pag.04875323" localSheetId="1" hidden="1">{#N/A,#N/A,FALSE,"Pag.01"}</definedName>
    <definedName name="wrn.pag.04875323" localSheetId="7" hidden="1">{#N/A,#N/A,FALSE,"Pag.01"}</definedName>
    <definedName name="wrn.pag.04875323" hidden="1">{#N/A,#N/A,FALSE,"Pag.01"}</definedName>
    <definedName name="wrn.pag.05" localSheetId="6" hidden="1">{#N/A,#N/A,FALSE,"Pag.01"}</definedName>
    <definedName name="wrn.pag.05" localSheetId="1" hidden="1">{#N/A,#N/A,FALSE,"Pag.01"}</definedName>
    <definedName name="wrn.pag.05" localSheetId="7" hidden="1">{#N/A,#N/A,FALSE,"Pag.01"}</definedName>
    <definedName name="wrn.pag.05" hidden="1">{#N/A,#N/A,FALSE,"Pag.01"}</definedName>
    <definedName name="wrn.pag.050" localSheetId="6" hidden="1">{#N/A,#N/A,FALSE,"Pag.01"}</definedName>
    <definedName name="wrn.pag.050" localSheetId="1" hidden="1">{#N/A,#N/A,FALSE,"Pag.01"}</definedName>
    <definedName name="wrn.pag.050" localSheetId="7" hidden="1">{#N/A,#N/A,FALSE,"Pag.01"}</definedName>
    <definedName name="wrn.pag.050" hidden="1">{#N/A,#N/A,FALSE,"Pag.01"}</definedName>
    <definedName name="wrn.pag.0500" localSheetId="6" hidden="1">{#N/A,#N/A,FALSE,"Pag.01"}</definedName>
    <definedName name="wrn.pag.0500" localSheetId="1" hidden="1">{#N/A,#N/A,FALSE,"Pag.01"}</definedName>
    <definedName name="wrn.pag.0500" localSheetId="7" hidden="1">{#N/A,#N/A,FALSE,"Pag.01"}</definedName>
    <definedName name="wrn.pag.0500" hidden="1">{#N/A,#N/A,FALSE,"Pag.01"}</definedName>
    <definedName name="wrn.pag.0500000000" localSheetId="6" hidden="1">{#N/A,#N/A,FALSE,"Pag.01"}</definedName>
    <definedName name="wrn.pag.0500000000" localSheetId="1" hidden="1">{#N/A,#N/A,FALSE,"Pag.01"}</definedName>
    <definedName name="wrn.pag.0500000000" localSheetId="7" hidden="1">{#N/A,#N/A,FALSE,"Pag.01"}</definedName>
    <definedName name="wrn.pag.0500000000" hidden="1">{#N/A,#N/A,FALSE,"Pag.01"}</definedName>
    <definedName name="wrn.pag.05000000000" localSheetId="6" hidden="1">{#N/A,#N/A,FALSE,"Pag.01"}</definedName>
    <definedName name="wrn.pag.05000000000" localSheetId="1" hidden="1">{#N/A,#N/A,FALSE,"Pag.01"}</definedName>
    <definedName name="wrn.pag.05000000000" localSheetId="7" hidden="1">{#N/A,#N/A,FALSE,"Pag.01"}</definedName>
    <definedName name="wrn.pag.05000000000" hidden="1">{#N/A,#N/A,FALSE,"Pag.01"}</definedName>
    <definedName name="wrn.pag.05428" localSheetId="6" hidden="1">{#N/A,#N/A,FALSE,"Pag.01"}</definedName>
    <definedName name="wrn.pag.05428" localSheetId="1" hidden="1">{#N/A,#N/A,FALSE,"Pag.01"}</definedName>
    <definedName name="wrn.pag.05428" localSheetId="7" hidden="1">{#N/A,#N/A,FALSE,"Pag.01"}</definedName>
    <definedName name="wrn.pag.05428" hidden="1">{#N/A,#N/A,FALSE,"Pag.01"}</definedName>
    <definedName name="wrn.pag.056874" localSheetId="6" hidden="1">{#N/A,#N/A,FALSE,"Pag.01"}</definedName>
    <definedName name="wrn.pag.056874" localSheetId="1" hidden="1">{#N/A,#N/A,FALSE,"Pag.01"}</definedName>
    <definedName name="wrn.pag.056874" localSheetId="7" hidden="1">{#N/A,#N/A,FALSE,"Pag.01"}</definedName>
    <definedName name="wrn.pag.056874" hidden="1">{#N/A,#N/A,FALSE,"Pag.01"}</definedName>
    <definedName name="wrn.pag.06" localSheetId="6" hidden="1">{#N/A,#N/A,FALSE,"Pag.01"}</definedName>
    <definedName name="wrn.pag.06" localSheetId="1" hidden="1">{#N/A,#N/A,FALSE,"Pag.01"}</definedName>
    <definedName name="wrn.pag.06" localSheetId="7" hidden="1">{#N/A,#N/A,FALSE,"Pag.01"}</definedName>
    <definedName name="wrn.pag.06" hidden="1">{#N/A,#N/A,FALSE,"Pag.01"}</definedName>
    <definedName name="wrn.pag.060" localSheetId="6" hidden="1">{#N/A,#N/A,FALSE,"Pag.01"}</definedName>
    <definedName name="wrn.pag.060" localSheetId="1" hidden="1">{#N/A,#N/A,FALSE,"Pag.01"}</definedName>
    <definedName name="wrn.pag.060" localSheetId="7" hidden="1">{#N/A,#N/A,FALSE,"Pag.01"}</definedName>
    <definedName name="wrn.pag.060" hidden="1">{#N/A,#N/A,FALSE,"Pag.01"}</definedName>
    <definedName name="wrn.pag.0600" localSheetId="6" hidden="1">{#N/A,#N/A,FALSE,"Pag.01"}</definedName>
    <definedName name="wrn.pag.0600" localSheetId="1" hidden="1">{#N/A,#N/A,FALSE,"Pag.01"}</definedName>
    <definedName name="wrn.pag.0600" localSheetId="7" hidden="1">{#N/A,#N/A,FALSE,"Pag.01"}</definedName>
    <definedName name="wrn.pag.0600" hidden="1">{#N/A,#N/A,FALSE,"Pag.01"}</definedName>
    <definedName name="wrn.pag.0600000000" localSheetId="6" hidden="1">{#N/A,#N/A,FALSE,"Pag.01"}</definedName>
    <definedName name="wrn.pag.0600000000" localSheetId="1" hidden="1">{#N/A,#N/A,FALSE,"Pag.01"}</definedName>
    <definedName name="wrn.pag.0600000000" localSheetId="7" hidden="1">{#N/A,#N/A,FALSE,"Pag.01"}</definedName>
    <definedName name="wrn.pag.0600000000" hidden="1">{#N/A,#N/A,FALSE,"Pag.01"}</definedName>
    <definedName name="wrn.pag.06000000000000000" localSheetId="6" hidden="1">{#N/A,#N/A,FALSE,"Pag.01"}</definedName>
    <definedName name="wrn.pag.06000000000000000" localSheetId="1" hidden="1">{#N/A,#N/A,FALSE,"Pag.01"}</definedName>
    <definedName name="wrn.pag.06000000000000000" localSheetId="7" hidden="1">{#N/A,#N/A,FALSE,"Pag.01"}</definedName>
    <definedName name="wrn.pag.06000000000000000" hidden="1">{#N/A,#N/A,FALSE,"Pag.01"}</definedName>
    <definedName name="wrn.pag.07" localSheetId="6" hidden="1">{#N/A,#N/A,FALSE,"Pag.01"}</definedName>
    <definedName name="wrn.pag.07" localSheetId="1" hidden="1">{#N/A,#N/A,FALSE,"Pag.01"}</definedName>
    <definedName name="wrn.pag.07" localSheetId="7" hidden="1">{#N/A,#N/A,FALSE,"Pag.01"}</definedName>
    <definedName name="wrn.pag.07" hidden="1">{#N/A,#N/A,FALSE,"Pag.01"}</definedName>
    <definedName name="wrn.pag.070" localSheetId="6" hidden="1">{#N/A,#N/A,FALSE,"Pag.01"}</definedName>
    <definedName name="wrn.pag.070" localSheetId="1" hidden="1">{#N/A,#N/A,FALSE,"Pag.01"}</definedName>
    <definedName name="wrn.pag.070" localSheetId="7" hidden="1">{#N/A,#N/A,FALSE,"Pag.01"}</definedName>
    <definedName name="wrn.pag.070" hidden="1">{#N/A,#N/A,FALSE,"Pag.01"}</definedName>
    <definedName name="wrn.pag.0700" localSheetId="6" hidden="1">{#N/A,#N/A,FALSE,"Pag.01"}</definedName>
    <definedName name="wrn.pag.0700" localSheetId="1" hidden="1">{#N/A,#N/A,FALSE,"Pag.01"}</definedName>
    <definedName name="wrn.pag.0700" localSheetId="7" hidden="1">{#N/A,#N/A,FALSE,"Pag.01"}</definedName>
    <definedName name="wrn.pag.0700" hidden="1">{#N/A,#N/A,FALSE,"Pag.01"}</definedName>
    <definedName name="wrn.pag.070000000000" localSheetId="6" hidden="1">{#N/A,#N/A,FALSE,"Pag.01"}</definedName>
    <definedName name="wrn.pag.070000000000" localSheetId="1" hidden="1">{#N/A,#N/A,FALSE,"Pag.01"}</definedName>
    <definedName name="wrn.pag.070000000000" localSheetId="7" hidden="1">{#N/A,#N/A,FALSE,"Pag.01"}</definedName>
    <definedName name="wrn.pag.070000000000" hidden="1">{#N/A,#N/A,FALSE,"Pag.01"}</definedName>
    <definedName name="wrn.pag.07000000000000" localSheetId="6" hidden="1">{#N/A,#N/A,FALSE,"Pag.01"}</definedName>
    <definedName name="wrn.pag.07000000000000" localSheetId="1" hidden="1">{#N/A,#N/A,FALSE,"Pag.01"}</definedName>
    <definedName name="wrn.pag.07000000000000" localSheetId="7" hidden="1">{#N/A,#N/A,FALSE,"Pag.01"}</definedName>
    <definedName name="wrn.pag.07000000000000" hidden="1">{#N/A,#N/A,FALSE,"Pag.01"}</definedName>
    <definedName name="wrn.pag.09" localSheetId="6" hidden="1">{#N/A,#N/A,FALSE,"Pag.01"}</definedName>
    <definedName name="wrn.pag.09" localSheetId="1" hidden="1">{#N/A,#N/A,FALSE,"Pag.01"}</definedName>
    <definedName name="wrn.pag.09" localSheetId="7" hidden="1">{#N/A,#N/A,FALSE,"Pag.01"}</definedName>
    <definedName name="wrn.pag.09" hidden="1">{#N/A,#N/A,FALSE,"Pag.01"}</definedName>
    <definedName name="wrn.pag.090" localSheetId="6" hidden="1">{#N/A,#N/A,FALSE,"Pag.01"}</definedName>
    <definedName name="wrn.pag.090" localSheetId="1" hidden="1">{#N/A,#N/A,FALSE,"Pag.01"}</definedName>
    <definedName name="wrn.pag.090" localSheetId="7" hidden="1">{#N/A,#N/A,FALSE,"Pag.01"}</definedName>
    <definedName name="wrn.pag.090" hidden="1">{#N/A,#N/A,FALSE,"Pag.01"}</definedName>
    <definedName name="wrn.pag.0900" localSheetId="6" hidden="1">{#N/A,#N/A,FALSE,"Pag.01"}</definedName>
    <definedName name="wrn.pag.0900" localSheetId="1" hidden="1">{#N/A,#N/A,FALSE,"Pag.01"}</definedName>
    <definedName name="wrn.pag.0900" localSheetId="7" hidden="1">{#N/A,#N/A,FALSE,"Pag.01"}</definedName>
    <definedName name="wrn.pag.0900" hidden="1">{#N/A,#N/A,FALSE,"Pag.01"}</definedName>
    <definedName name="wrn.pag.090000000000" localSheetId="6" hidden="1">{#N/A,#N/A,FALSE,"Pag.01"}</definedName>
    <definedName name="wrn.pag.090000000000" localSheetId="1" hidden="1">{#N/A,#N/A,FALSE,"Pag.01"}</definedName>
    <definedName name="wrn.pag.090000000000" localSheetId="7" hidden="1">{#N/A,#N/A,FALSE,"Pag.01"}</definedName>
    <definedName name="wrn.pag.090000000000" hidden="1">{#N/A,#N/A,FALSE,"Pag.01"}</definedName>
    <definedName name="wrn.pag.09000000000000000000" localSheetId="6" hidden="1">{#N/A,#N/A,FALSE,"Pag.01"}</definedName>
    <definedName name="wrn.pag.09000000000000000000" localSheetId="1" hidden="1">{#N/A,#N/A,FALSE,"Pag.01"}</definedName>
    <definedName name="wrn.pag.09000000000000000000" localSheetId="7" hidden="1">{#N/A,#N/A,FALSE,"Pag.01"}</definedName>
    <definedName name="wrn.pag.09000000000000000000" hidden="1">{#N/A,#N/A,FALSE,"Pag.01"}</definedName>
    <definedName name="wrn.pag.100" localSheetId="6" hidden="1">{#N/A,#N/A,FALSE,"Pag.01"}</definedName>
    <definedName name="wrn.pag.100" localSheetId="1" hidden="1">{#N/A,#N/A,FALSE,"Pag.01"}</definedName>
    <definedName name="wrn.pag.100" localSheetId="7" hidden="1">{#N/A,#N/A,FALSE,"Pag.01"}</definedName>
    <definedName name="wrn.pag.100" hidden="1">{#N/A,#N/A,FALSE,"Pag.01"}</definedName>
    <definedName name="wrn.pag.102145" localSheetId="6" hidden="1">{#N/A,#N/A,FALSE,"Pag.01"}</definedName>
    <definedName name="wrn.pag.102145" localSheetId="1" hidden="1">{#N/A,#N/A,FALSE,"Pag.01"}</definedName>
    <definedName name="wrn.pag.102145" localSheetId="7" hidden="1">{#N/A,#N/A,FALSE,"Pag.01"}</definedName>
    <definedName name="wrn.pag.102145" hidden="1">{#N/A,#N/A,FALSE,"Pag.01"}</definedName>
    <definedName name="wrn.pag.12" localSheetId="6" hidden="1">{#N/A,#N/A,FALSE,"Pag.01"}</definedName>
    <definedName name="wrn.pag.12" localSheetId="1" hidden="1">{#N/A,#N/A,FALSE,"Pag.01"}</definedName>
    <definedName name="wrn.pag.12" localSheetId="7" hidden="1">{#N/A,#N/A,FALSE,"Pag.01"}</definedName>
    <definedName name="wrn.pag.12" hidden="1">{#N/A,#N/A,FALSE,"Pag.01"}</definedName>
    <definedName name="wrn.pag.120" localSheetId="6" hidden="1">{#N/A,#N/A,FALSE,"Pag.01"}</definedName>
    <definedName name="wrn.pag.120" localSheetId="1" hidden="1">{#N/A,#N/A,FALSE,"Pag.01"}</definedName>
    <definedName name="wrn.pag.120" localSheetId="7" hidden="1">{#N/A,#N/A,FALSE,"Pag.01"}</definedName>
    <definedName name="wrn.pag.120" hidden="1">{#N/A,#N/A,FALSE,"Pag.01"}</definedName>
    <definedName name="wrn.pag.12000000000" localSheetId="6" hidden="1">{#N/A,#N/A,FALSE,"Pag.01"}</definedName>
    <definedName name="wrn.pag.12000000000" localSheetId="1" hidden="1">{#N/A,#N/A,FALSE,"Pag.01"}</definedName>
    <definedName name="wrn.pag.12000000000" localSheetId="7" hidden="1">{#N/A,#N/A,FALSE,"Pag.01"}</definedName>
    <definedName name="wrn.pag.12000000000" hidden="1">{#N/A,#N/A,FALSE,"Pag.01"}</definedName>
    <definedName name="wrn.pag.1200000000000000" localSheetId="6" hidden="1">{#N/A,#N/A,FALSE,"Pag.01"}</definedName>
    <definedName name="wrn.pag.1200000000000000" localSheetId="1" hidden="1">{#N/A,#N/A,FALSE,"Pag.01"}</definedName>
    <definedName name="wrn.pag.1200000000000000" localSheetId="7" hidden="1">{#N/A,#N/A,FALSE,"Pag.01"}</definedName>
    <definedName name="wrn.pag.1200000000000000" hidden="1">{#N/A,#N/A,FALSE,"Pag.01"}</definedName>
    <definedName name="wrn.pag.1254789" localSheetId="6" hidden="1">{#N/A,#N/A,FALSE,"Pag.01"}</definedName>
    <definedName name="wrn.pag.1254789" localSheetId="1" hidden="1">{#N/A,#N/A,FALSE,"Pag.01"}</definedName>
    <definedName name="wrn.pag.1254789" localSheetId="7" hidden="1">{#N/A,#N/A,FALSE,"Pag.01"}</definedName>
    <definedName name="wrn.pag.1254789" hidden="1">{#N/A,#N/A,FALSE,"Pag.01"}</definedName>
    <definedName name="wrn.pag.214578" localSheetId="6" hidden="1">{#N/A,#N/A,FALSE,"Pag.01"}</definedName>
    <definedName name="wrn.pag.214578" localSheetId="1" hidden="1">{#N/A,#N/A,FALSE,"Pag.01"}</definedName>
    <definedName name="wrn.pag.214578" localSheetId="7" hidden="1">{#N/A,#N/A,FALSE,"Pag.01"}</definedName>
    <definedName name="wrn.pag.214578" hidden="1">{#N/A,#N/A,FALSE,"Pag.01"}</definedName>
    <definedName name="wrn.pag.214789" localSheetId="6" hidden="1">{#N/A,#N/A,FALSE,"Pag.01"}</definedName>
    <definedName name="wrn.pag.214789" localSheetId="1" hidden="1">{#N/A,#N/A,FALSE,"Pag.01"}</definedName>
    <definedName name="wrn.pag.214789" localSheetId="7" hidden="1">{#N/A,#N/A,FALSE,"Pag.01"}</definedName>
    <definedName name="wrn.pag.214789" hidden="1">{#N/A,#N/A,FALSE,"Pag.01"}</definedName>
    <definedName name="wrn.pag.23654789" localSheetId="6" hidden="1">{#N/A,#N/A,FALSE,"Pag.01"}</definedName>
    <definedName name="wrn.pag.23654789" localSheetId="1" hidden="1">{#N/A,#N/A,FALSE,"Pag.01"}</definedName>
    <definedName name="wrn.pag.23654789" localSheetId="7" hidden="1">{#N/A,#N/A,FALSE,"Pag.01"}</definedName>
    <definedName name="wrn.pag.23654789" hidden="1">{#N/A,#N/A,FALSE,"Pag.01"}</definedName>
    <definedName name="wrn.pag.2547257" localSheetId="6" hidden="1">{#N/A,#N/A,FALSE,"Pag.01"}</definedName>
    <definedName name="wrn.pag.2547257" localSheetId="1" hidden="1">{#N/A,#N/A,FALSE,"Pag.01"}</definedName>
    <definedName name="wrn.pag.2547257" localSheetId="7" hidden="1">{#N/A,#N/A,FALSE,"Pag.01"}</definedName>
    <definedName name="wrn.pag.2547257" hidden="1">{#N/A,#N/A,FALSE,"Pag.01"}</definedName>
    <definedName name="wrn.pag.254789" localSheetId="6" hidden="1">{#N/A,#N/A,FALSE,"Pag.01"}</definedName>
    <definedName name="wrn.pag.254789" localSheetId="1" hidden="1">{#N/A,#N/A,FALSE,"Pag.01"}</definedName>
    <definedName name="wrn.pag.254789" localSheetId="7" hidden="1">{#N/A,#N/A,FALSE,"Pag.01"}</definedName>
    <definedName name="wrn.pag.254789" hidden="1">{#N/A,#N/A,FALSE,"Pag.01"}</definedName>
    <definedName name="wrn.pag.2564789" localSheetId="6" hidden="1">{#N/A,#N/A,FALSE,"Pag.01"}</definedName>
    <definedName name="wrn.pag.2564789" localSheetId="1" hidden="1">{#N/A,#N/A,FALSE,"Pag.01"}</definedName>
    <definedName name="wrn.pag.2564789" localSheetId="7" hidden="1">{#N/A,#N/A,FALSE,"Pag.01"}</definedName>
    <definedName name="wrn.pag.2564789" hidden="1">{#N/A,#N/A,FALSE,"Pag.01"}</definedName>
    <definedName name="wrn.pag.458796" localSheetId="6" hidden="1">{#N/A,#N/A,FALSE,"Pag.01"}</definedName>
    <definedName name="wrn.pag.458796" localSheetId="1" hidden="1">{#N/A,#N/A,FALSE,"Pag.01"}</definedName>
    <definedName name="wrn.pag.458796" localSheetId="7" hidden="1">{#N/A,#N/A,FALSE,"Pag.01"}</definedName>
    <definedName name="wrn.pag.458796" hidden="1">{#N/A,#N/A,FALSE,"Pag.01"}</definedName>
    <definedName name="wrn.pag.500" localSheetId="6" hidden="1">{#N/A,#N/A,FALSE,"Pag.01"}</definedName>
    <definedName name="wrn.pag.500" localSheetId="1" hidden="1">{#N/A,#N/A,FALSE,"Pag.01"}</definedName>
    <definedName name="wrn.pag.500" localSheetId="7" hidden="1">{#N/A,#N/A,FALSE,"Pag.01"}</definedName>
    <definedName name="wrn.pag.500" hidden="1">{#N/A,#N/A,FALSE,"Pag.01"}</definedName>
    <definedName name="wrn.pag.5000" localSheetId="6" hidden="1">{#N/A,#N/A,FALSE,"Pag.01"}</definedName>
    <definedName name="wrn.pag.5000" localSheetId="1" hidden="1">{#N/A,#N/A,FALSE,"Pag.01"}</definedName>
    <definedName name="wrn.pag.5000" localSheetId="7" hidden="1">{#N/A,#N/A,FALSE,"Pag.01"}</definedName>
    <definedName name="wrn.pag.5000" hidden="1">{#N/A,#N/A,FALSE,"Pag.01"}</definedName>
    <definedName name="wrn.pag.501000" localSheetId="6" hidden="1">{#N/A,#N/A,FALSE,"Pag.01"}</definedName>
    <definedName name="wrn.pag.501000" localSheetId="1" hidden="1">{#N/A,#N/A,FALSE,"Pag.01"}</definedName>
    <definedName name="wrn.pag.501000" localSheetId="7" hidden="1">{#N/A,#N/A,FALSE,"Pag.01"}</definedName>
    <definedName name="wrn.pag.501000" hidden="1">{#N/A,#N/A,FALSE,"Pag.01"}</definedName>
    <definedName name="wrn.pag.5010000" localSheetId="6" hidden="1">{#N/A,#N/A,FALSE,"Pag.01"}</definedName>
    <definedName name="wrn.pag.5010000" localSheetId="1" hidden="1">{#N/A,#N/A,FALSE,"Pag.01"}</definedName>
    <definedName name="wrn.pag.5010000" localSheetId="7" hidden="1">{#N/A,#N/A,FALSE,"Pag.01"}</definedName>
    <definedName name="wrn.pag.5010000" hidden="1">{#N/A,#N/A,FALSE,"Pag.01"}</definedName>
    <definedName name="wrn.pag.50100000000000" localSheetId="6" hidden="1">{#N/A,#N/A,FALSE,"Pag.01"}</definedName>
    <definedName name="wrn.pag.50100000000000" localSheetId="1" hidden="1">{#N/A,#N/A,FALSE,"Pag.01"}</definedName>
    <definedName name="wrn.pag.50100000000000" localSheetId="7" hidden="1">{#N/A,#N/A,FALSE,"Pag.01"}</definedName>
    <definedName name="wrn.pag.50100000000000" hidden="1">{#N/A,#N/A,FALSE,"Pag.01"}</definedName>
    <definedName name="wrn.pag.5011" localSheetId="6" hidden="1">{#N/A,#N/A,FALSE,"Pag.01"}</definedName>
    <definedName name="wrn.pag.5011" localSheetId="1" hidden="1">{#N/A,#N/A,FALSE,"Pag.01"}</definedName>
    <definedName name="wrn.pag.5011" localSheetId="7" hidden="1">{#N/A,#N/A,FALSE,"Pag.01"}</definedName>
    <definedName name="wrn.pag.5011" hidden="1">{#N/A,#N/A,FALSE,"Pag.01"}</definedName>
    <definedName name="wrn.pag.501110" localSheetId="6" hidden="1">{#N/A,#N/A,FALSE,"Pag.01"}</definedName>
    <definedName name="wrn.pag.501110" localSheetId="1" hidden="1">{#N/A,#N/A,FALSE,"Pag.01"}</definedName>
    <definedName name="wrn.pag.501110" localSheetId="7" hidden="1">{#N/A,#N/A,FALSE,"Pag.01"}</definedName>
    <definedName name="wrn.pag.501110" hidden="1">{#N/A,#N/A,FALSE,"Pag.01"}</definedName>
    <definedName name="wrn.pag.5012000" localSheetId="6" hidden="1">{#N/A,#N/A,FALSE,"Pag.01"}</definedName>
    <definedName name="wrn.pag.5012000" localSheetId="1" hidden="1">{#N/A,#N/A,FALSE,"Pag.01"}</definedName>
    <definedName name="wrn.pag.5012000" localSheetId="7" hidden="1">{#N/A,#N/A,FALSE,"Pag.01"}</definedName>
    <definedName name="wrn.pag.5012000" hidden="1">{#N/A,#N/A,FALSE,"Pag.01"}</definedName>
    <definedName name="wrn.pag.50123" localSheetId="6" hidden="1">{#N/A,#N/A,FALSE,"Pag.01"}</definedName>
    <definedName name="wrn.pag.50123" localSheetId="1" hidden="1">{#N/A,#N/A,FALSE,"Pag.01"}</definedName>
    <definedName name="wrn.pag.50123" localSheetId="7" hidden="1">{#N/A,#N/A,FALSE,"Pag.01"}</definedName>
    <definedName name="wrn.pag.50123" hidden="1">{#N/A,#N/A,FALSE,"Pag.01"}</definedName>
    <definedName name="wrn.pag.5013000" localSheetId="6" hidden="1">{#N/A,#N/A,FALSE,"Pag.01"}</definedName>
    <definedName name="wrn.pag.5013000" localSheetId="1" hidden="1">{#N/A,#N/A,FALSE,"Pag.01"}</definedName>
    <definedName name="wrn.pag.5013000" localSheetId="7" hidden="1">{#N/A,#N/A,FALSE,"Pag.01"}</definedName>
    <definedName name="wrn.pag.5013000" hidden="1">{#N/A,#N/A,FALSE,"Pag.01"}</definedName>
    <definedName name="wrn.pag.5017" localSheetId="6" hidden="1">{#N/A,#N/A,FALSE,"Pag.01"}</definedName>
    <definedName name="wrn.pag.5017" localSheetId="1" hidden="1">{#N/A,#N/A,FALSE,"Pag.01"}</definedName>
    <definedName name="wrn.pag.5017" localSheetId="7" hidden="1">{#N/A,#N/A,FALSE,"Pag.01"}</definedName>
    <definedName name="wrn.pag.5017" hidden="1">{#N/A,#N/A,FALSE,"Pag.01"}</definedName>
    <definedName name="wrn.pag.5018" localSheetId="6" hidden="1">{#N/A,#N/A,FALSE,"Pag.01"}</definedName>
    <definedName name="wrn.pag.5018" localSheetId="1" hidden="1">{#N/A,#N/A,FALSE,"Pag.01"}</definedName>
    <definedName name="wrn.pag.5018" localSheetId="7" hidden="1">{#N/A,#N/A,FALSE,"Pag.01"}</definedName>
    <definedName name="wrn.pag.5018" hidden="1">{#N/A,#N/A,FALSE,"Pag.01"}</definedName>
    <definedName name="wrn.pag.514000" localSheetId="6" hidden="1">{#N/A,#N/A,FALSE,"Pag.01"}</definedName>
    <definedName name="wrn.pag.514000" localSheetId="1" hidden="1">{#N/A,#N/A,FALSE,"Pag.01"}</definedName>
    <definedName name="wrn.pag.514000" localSheetId="7" hidden="1">{#N/A,#N/A,FALSE,"Pag.01"}</definedName>
    <definedName name="wrn.pag.514000" hidden="1">{#N/A,#N/A,FALSE,"Pag.01"}</definedName>
    <definedName name="wrn.pag.658742" localSheetId="6" hidden="1">{#N/A,#N/A,FALSE,"Pag.01"}</definedName>
    <definedName name="wrn.pag.658742" localSheetId="1" hidden="1">{#N/A,#N/A,FALSE,"Pag.01"}</definedName>
    <definedName name="wrn.pag.658742" localSheetId="7" hidden="1">{#N/A,#N/A,FALSE,"Pag.01"}</definedName>
    <definedName name="wrn.pag.658742" hidden="1">{#N/A,#N/A,FALSE,"Pag.01"}</definedName>
    <definedName name="ws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ws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ws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ws" hidden="1">{#N/A,#N/A,FALSE,"LLAVE";#N/A,#N/A,FALSE,"EERR";#N/A,#N/A,FALSE,"ESP";#N/A,#N/A,FALSE,"EOAF";#N/A,#N/A,FALSE,"CASH";#N/A,#N/A,FALSE,"FINANZAS";#N/A,#N/A,FALSE,"DEUDA";#N/A,#N/A,FALSE,"INVERSION";#N/A,#N/A,FALSE,"PERSONAL"}</definedName>
    <definedName name="xs" localSheetId="6" hidden="1">{#N/A,#N/A,FALSE,"ENERGIA";#N/A,#N/A,FALSE,"PERDIDAS";#N/A,#N/A,FALSE,"CLIENTES";#N/A,#N/A,FALSE,"ESTADO";#N/A,#N/A,FALSE,"TECNICA"}</definedName>
    <definedName name="xs" localSheetId="1" hidden="1">{#N/A,#N/A,FALSE,"ENERGIA";#N/A,#N/A,FALSE,"PERDIDAS";#N/A,#N/A,FALSE,"CLIENTES";#N/A,#N/A,FALSE,"ESTADO";#N/A,#N/A,FALSE,"TECNICA"}</definedName>
    <definedName name="xs" localSheetId="7" hidden="1">{#N/A,#N/A,FALSE,"ENERGIA";#N/A,#N/A,FALSE,"PERDIDAS";#N/A,#N/A,FALSE,"CLIENTES";#N/A,#N/A,FALSE,"ESTADO";#N/A,#N/A,FALSE,"TECNICA"}</definedName>
    <definedName name="xs" hidden="1">{#N/A,#N/A,FALSE,"ENERGIA";#N/A,#N/A,FALSE,"PERDIDAS";#N/A,#N/A,FALSE,"CLIENTES";#N/A,#N/A,FALSE,"ESTADO";#N/A,#N/A,FALSE,"TECNICA"}</definedName>
    <definedName name="xsa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xsa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xsa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xsa" hidden="1">{#N/A,#N/A,FALSE,"LLAVE";#N/A,#N/A,FALSE,"EERR";#N/A,#N/A,FALSE,"ESP";#N/A,#N/A,FALSE,"EOAF";#N/A,#N/A,FALSE,"CASH";#N/A,#N/A,FALSE,"FINANZAS";#N/A,#N/A,FALSE,"DEUDA";#N/A,#N/A,FALSE,"INVERSION";#N/A,#N/A,FALSE,"PERSONAL"}</definedName>
    <definedName name="Z_3593CE10_0AFF_4168_863E_673580190D43_.wvu.Cols" localSheetId="6" hidden="1">#REF!</definedName>
    <definedName name="Z_3593CE10_0AFF_4168_863E_673580190D43_.wvu.Cols" localSheetId="1" hidden="1">#REF!</definedName>
    <definedName name="Z_3593CE10_0AFF_4168_863E_673580190D43_.wvu.Cols" localSheetId="7" hidden="1">#REF!</definedName>
    <definedName name="Z_3593CE10_0AFF_4168_863E_673580190D43_.wvu.Cols" hidden="1">#REF!</definedName>
    <definedName name="Z_A0DD6017_E189_11D6_9013_0008C7630F83_.wvu.PrintArea" localSheetId="6" hidden="1">#REF!</definedName>
    <definedName name="Z_A0DD6017_E189_11D6_9013_0008C7630F83_.wvu.PrintArea" localSheetId="1" hidden="1">#REF!</definedName>
    <definedName name="Z_A0DD6017_E189_11D6_9013_0008C7630F83_.wvu.PrintArea" localSheetId="7" hidden="1">#REF!</definedName>
    <definedName name="Z_A0DD6017_E189_11D6_9013_0008C7630F83_.wvu.PrintArea" hidden="1">#REF!</definedName>
    <definedName name="zzzzz" localSheetId="6" hidden="1">#REF!</definedName>
    <definedName name="zzzzz" localSheetId="1" hidden="1">#REF!</definedName>
    <definedName name="zzzzz" localSheetId="7" hidden="1">#REF!</definedName>
    <definedName name="zzzz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2" l="1"/>
  <c r="D10" i="19" l="1"/>
  <c r="C10" i="19"/>
  <c r="I40" i="18"/>
  <c r="I39" i="18"/>
  <c r="K39" i="18" s="1"/>
  <c r="I38" i="18"/>
  <c r="K38" i="18" s="1"/>
  <c r="I37" i="18"/>
  <c r="K37" i="18" s="1"/>
  <c r="I36" i="18"/>
  <c r="K36" i="18" s="1"/>
  <c r="I35" i="18"/>
  <c r="K35" i="18" s="1"/>
  <c r="I34" i="18"/>
  <c r="K34" i="18" s="1"/>
  <c r="I33" i="18"/>
  <c r="I32" i="18"/>
  <c r="I31" i="18"/>
  <c r="I30" i="18"/>
  <c r="I29" i="18"/>
  <c r="I28" i="18"/>
  <c r="I27" i="18"/>
  <c r="K27" i="18" s="1"/>
  <c r="I26" i="18"/>
  <c r="K26" i="18" s="1"/>
  <c r="I25" i="18"/>
  <c r="K25" i="18" s="1"/>
  <c r="I24" i="18"/>
  <c r="K24" i="18" s="1"/>
  <c r="I23" i="18"/>
  <c r="K23" i="18" s="1"/>
  <c r="I22" i="18"/>
  <c r="K22" i="18" s="1"/>
  <c r="I21" i="18"/>
  <c r="I20" i="18"/>
  <c r="I19" i="18"/>
  <c r="I18" i="18"/>
  <c r="I17" i="18"/>
  <c r="I16" i="18"/>
  <c r="I15" i="18"/>
  <c r="K15" i="18" s="1"/>
  <c r="I14" i="18"/>
  <c r="K14" i="18" s="1"/>
  <c r="I13" i="18"/>
  <c r="K13" i="18" s="1"/>
  <c r="I12" i="18"/>
  <c r="K12" i="18" s="1"/>
  <c r="I11" i="18"/>
  <c r="K11" i="18" s="1"/>
  <c r="K40" i="18"/>
  <c r="K33" i="18"/>
  <c r="K32" i="18"/>
  <c r="K31" i="18"/>
  <c r="K30" i="18"/>
  <c r="K29" i="18"/>
  <c r="K28" i="18"/>
  <c r="K21" i="18"/>
  <c r="K20" i="18"/>
  <c r="K19" i="18"/>
  <c r="K18" i="18"/>
  <c r="K17" i="18"/>
  <c r="K16" i="18"/>
  <c r="E40" i="18" l="1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23" i="16"/>
  <c r="E22" i="16"/>
  <c r="E21" i="16"/>
  <c r="E20" i="16"/>
  <c r="E19" i="16"/>
  <c r="E18" i="16"/>
  <c r="E17" i="16"/>
  <c r="E16" i="16"/>
  <c r="E15" i="16"/>
  <c r="E14" i="16"/>
  <c r="E13" i="16"/>
  <c r="E12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B28" i="22" l="1"/>
  <c r="B20" i="22"/>
  <c r="B10" i="22"/>
  <c r="C27" i="21"/>
  <c r="C26" i="21"/>
  <c r="F9" i="21"/>
  <c r="E9" i="21"/>
  <c r="I10" i="18"/>
  <c r="D46" i="24" l="1"/>
  <c r="H18" i="3"/>
  <c r="H16" i="3"/>
  <c r="H15" i="3"/>
  <c r="G16" i="3"/>
  <c r="G14" i="3"/>
  <c r="H29" i="3"/>
  <c r="H28" i="3"/>
  <c r="H23" i="3"/>
  <c r="H11" i="3"/>
  <c r="T10" i="3"/>
  <c r="AB10" i="3" s="1"/>
  <c r="AJ10" i="3" s="1"/>
  <c r="AR10" i="3" s="1"/>
  <c r="AZ10" i="3" s="1"/>
  <c r="S10" i="3"/>
  <c r="AA10" i="3" s="1"/>
  <c r="AI10" i="3" s="1"/>
  <c r="AQ10" i="3" s="1"/>
  <c r="AY10" i="3" s="1"/>
  <c r="H9" i="18"/>
  <c r="I9" i="18"/>
  <c r="H10" i="18"/>
  <c r="C72" i="26" l="1"/>
  <c r="D72" i="26"/>
  <c r="C46" i="24"/>
  <c r="H12" i="3"/>
  <c r="G12" i="3"/>
  <c r="H14" i="3"/>
  <c r="G17" i="3"/>
  <c r="G26" i="3"/>
  <c r="G11" i="3"/>
  <c r="G24" i="3"/>
  <c r="H25" i="3"/>
  <c r="H13" i="3"/>
  <c r="H24" i="3"/>
  <c r="H26" i="3"/>
  <c r="G23" i="3"/>
  <c r="H27" i="3"/>
  <c r="G13" i="3"/>
  <c r="G15" i="3"/>
  <c r="G25" i="3"/>
  <c r="G27" i="3"/>
  <c r="G28" i="3"/>
  <c r="G29" i="3"/>
  <c r="J21" i="16"/>
  <c r="J20" i="16"/>
  <c r="J18" i="16"/>
  <c r="J17" i="16"/>
  <c r="J15" i="16"/>
  <c r="J14" i="16"/>
  <c r="J13" i="16"/>
  <c r="J12" i="16"/>
  <c r="J22" i="16"/>
  <c r="J16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J11" i="16"/>
  <c r="L10" i="16"/>
  <c r="K10" i="16"/>
  <c r="J10" i="16"/>
  <c r="I10" i="16"/>
  <c r="G18" i="3" l="1"/>
  <c r="J23" i="16"/>
  <c r="J19" i="16" l="1"/>
</calcChain>
</file>

<file path=xl/sharedStrings.xml><?xml version="1.0" encoding="utf-8"?>
<sst xmlns="http://schemas.openxmlformats.org/spreadsheetml/2006/main" count="836" uniqueCount="347">
  <si>
    <t>Check</t>
  </si>
  <si>
    <t>Net Revenue</t>
  </si>
  <si>
    <t>Deduction</t>
  </si>
  <si>
    <t>Gross Revenue</t>
  </si>
  <si>
    <t>Others</t>
  </si>
  <si>
    <t>Regulatory charges</t>
  </si>
  <si>
    <t>PV</t>
  </si>
  <si>
    <t>Others PA</t>
  </si>
  <si>
    <t>Antecipation</t>
  </si>
  <si>
    <t>PA RBSE</t>
  </si>
  <si>
    <t>PA and Antecipation</t>
  </si>
  <si>
    <t xml:space="preserve"> O&amp;M </t>
  </si>
  <si>
    <t xml:space="preserve"> CAAE </t>
  </si>
  <si>
    <t>Bidding Contracts</t>
  </si>
  <si>
    <t>PBTE (012/2016 Contract)</t>
  </si>
  <si>
    <t>Retrofitting Projects (059 Contract)</t>
  </si>
  <si>
    <t>059 Contract</t>
  </si>
  <si>
    <t>RBSE</t>
  </si>
  <si>
    <t>Eletric Network Revenue</t>
  </si>
  <si>
    <t>Chg (%)</t>
  </si>
  <si>
    <t>(R$ million)</t>
  </si>
  <si>
    <t>Consolidated</t>
  </si>
  <si>
    <t>Operational Revenue</t>
  </si>
  <si>
    <t xml:space="preserve"> Var (%) </t>
  </si>
  <si>
    <t>vs Acum</t>
  </si>
  <si>
    <t>Net Income/Loss Consolidated in the Period</t>
  </si>
  <si>
    <t>Participation of Non Controlling Shareholder</t>
  </si>
  <si>
    <t>Consolidated Income/Losses of the Period with the Participation of the Non Controlling Shareholder</t>
  </si>
  <si>
    <t>Deferred</t>
  </si>
  <si>
    <t>Current</t>
  </si>
  <si>
    <t>Income Tax and Social Contribution on Income</t>
  </si>
  <si>
    <t>Results before Taxes</t>
  </si>
  <si>
    <t>Other Operational Revenues/Expenses</t>
  </si>
  <si>
    <t>Equity Income</t>
  </si>
  <si>
    <t>Operational Result</t>
  </si>
  <si>
    <t>Interest/Charges on loans</t>
  </si>
  <si>
    <t>Asset and Liability Interest</t>
  </si>
  <si>
    <t>Result of Liquid Monetary Variation</t>
  </si>
  <si>
    <t>Income from Financial Investments</t>
  </si>
  <si>
    <t>Financial Results</t>
  </si>
  <si>
    <t>Result of Service</t>
  </si>
  <si>
    <t>Depreciation</t>
  </si>
  <si>
    <t>Services</t>
  </si>
  <si>
    <t>Material</t>
  </si>
  <si>
    <t>Personnel</t>
  </si>
  <si>
    <t>Costs and Operational Expenses</t>
  </si>
  <si>
    <t>Deductions from the Operational Revenue</t>
  </si>
  <si>
    <t>Availability of Electric Network</t>
  </si>
  <si>
    <t>(R$ thousand)</t>
  </si>
  <si>
    <t>Income Statement</t>
  </si>
  <si>
    <t>Total</t>
  </si>
  <si>
    <t>IE Ivaí</t>
  </si>
  <si>
    <t>IE Paraguaçu</t>
  </si>
  <si>
    <t>IE Aimorés</t>
  </si>
  <si>
    <t>ISA CTEEP Particip. (50%) on EBITDA</t>
  </si>
  <si>
    <t>ISA CTEEP Particip. (51%) on EBITDA</t>
  </si>
  <si>
    <t>Net Income</t>
  </si>
  <si>
    <t>IR &amp; CSLL*</t>
  </si>
  <si>
    <t>Income before IR &amp; CSLL</t>
  </si>
  <si>
    <t>Other Revenues and Expenses</t>
  </si>
  <si>
    <t>Financial Result</t>
  </si>
  <si>
    <t>Gross Profit</t>
  </si>
  <si>
    <t>EBITDA</t>
  </si>
  <si>
    <t>Costs and Expenses</t>
  </si>
  <si>
    <t>Net Operational Revenue</t>
  </si>
  <si>
    <t>Operational Revenue Deductions</t>
  </si>
  <si>
    <t>Gross Operational Revenue</t>
  </si>
  <si>
    <t>Non-consolidated operational subsidiaries</t>
  </si>
  <si>
    <t>ISA CTEEP Consolidated</t>
  </si>
  <si>
    <t>Cgh (%)</t>
  </si>
  <si>
    <t>Consolidated + Non-consolidated</t>
  </si>
  <si>
    <t>N.A.</t>
  </si>
  <si>
    <t>IE IVAÍ</t>
  </si>
  <si>
    <t>IE PARAGUAÇU</t>
  </si>
  <si>
    <t>IE AIMORÉS</t>
  </si>
  <si>
    <t>IE GARANHUNS</t>
  </si>
  <si>
    <t>IE MADEIRA</t>
  </si>
  <si>
    <t>Closing Balance of Cash and Cash Equivalents</t>
  </si>
  <si>
    <t>Closing Balance of Cashand Cash Equivalents</t>
  </si>
  <si>
    <t>Opening Balance of Cash and Cash Equivalents</t>
  </si>
  <si>
    <t>Net variation in Cash and Cash Equivalents</t>
  </si>
  <si>
    <t>Paid dividends and interest on equity</t>
  </si>
  <si>
    <t>Derivative instruments</t>
  </si>
  <si>
    <t>Lease Payments (interest)</t>
  </si>
  <si>
    <t>Lease Payments (principal and interest)</t>
  </si>
  <si>
    <t>Loan and debentures payments (interest)</t>
  </si>
  <si>
    <t>Loan and debentures payments (principal)</t>
  </si>
  <si>
    <t>New loans and debentures</t>
  </si>
  <si>
    <t>Cash used in financing activities</t>
  </si>
  <si>
    <t>Received dividends</t>
  </si>
  <si>
    <t>Investments</t>
  </si>
  <si>
    <t>Intangible</t>
  </si>
  <si>
    <t>Fixed Assets</t>
  </si>
  <si>
    <t>Redemptions of financial investments</t>
  </si>
  <si>
    <t>Financial Investments</t>
  </si>
  <si>
    <t>Investments Activites Cash Flow</t>
  </si>
  <si>
    <t>Net cash generated in operational activities</t>
  </si>
  <si>
    <t>Global Reversal Reserve - RGR</t>
  </si>
  <si>
    <t>Amounts Payable - Funcesp</t>
  </si>
  <si>
    <t>Provisions</t>
  </si>
  <si>
    <t>Regulatory charges to be collected</t>
  </si>
  <si>
    <t>Labor obligations</t>
  </si>
  <si>
    <t>Taxes and social charges to be collected</t>
  </si>
  <si>
    <t>Suppliers</t>
  </si>
  <si>
    <t>Liabilities Variation</t>
  </si>
  <si>
    <t>Credit with subsidiaries</t>
  </si>
  <si>
    <t>Pledges and Escrow</t>
  </si>
  <si>
    <t>Prepaid Expenses</t>
  </si>
  <si>
    <t xml:space="preserve">Recoverable taxes and contributions </t>
  </si>
  <si>
    <t>Accounts Receivable from the State Finance Secretariat</t>
  </si>
  <si>
    <t>Inventories</t>
  </si>
  <si>
    <t>Accounts receivable - Concessionaires and Permissionaires</t>
  </si>
  <si>
    <t>Restricted cash</t>
  </si>
  <si>
    <t>Assets Variation</t>
  </si>
  <si>
    <t>Transactions with non-controlling shareholders</t>
  </si>
  <si>
    <t>Interest and monetary and exchange variations on assets and liabilities</t>
  </si>
  <si>
    <t>Interest and exchange variations on loans, financing and debentures</t>
  </si>
  <si>
    <t>Income from financial investments</t>
  </si>
  <si>
    <t>Result of equity income</t>
  </si>
  <si>
    <t>Realization of the loss in jointly controlled</t>
  </si>
  <si>
    <t>Realization of concession assets in the acquisition of subsidiary</t>
  </si>
  <si>
    <t>Tax benefit - incorporated goodwill</t>
  </si>
  <si>
    <t>Residual value of fixed/intangible assets</t>
  </si>
  <si>
    <t>Provision for Lawsuit Liabilities</t>
  </si>
  <si>
    <t>Deferred income taxes and social contribution</t>
  </si>
  <si>
    <t>Depreciation and amortization</t>
  </si>
  <si>
    <t>Deferred PIS and COFINS</t>
  </si>
  <si>
    <t>Employee benefit - actuarial deficit</t>
  </si>
  <si>
    <t>Cash generated by operational activities</t>
  </si>
  <si>
    <t>Cash Flow of operational activities</t>
  </si>
  <si>
    <t>Check Passivo</t>
  </si>
  <si>
    <t>Check Ativo</t>
  </si>
  <si>
    <t>Total Liabilities and Shareholders' Equity</t>
  </si>
  <si>
    <t>Non-controlling shareholders' share 
   of investment funds</t>
  </si>
  <si>
    <t>Other Comprehensive Results</t>
  </si>
  <si>
    <t>Revaluation reserve</t>
  </si>
  <si>
    <t>Income Reserves</t>
  </si>
  <si>
    <t>Capital Reserves</t>
  </si>
  <si>
    <t>Share Capital</t>
  </si>
  <si>
    <t>SHAREHOLDER'S EQUITY</t>
  </si>
  <si>
    <t>Obligations connected to concession service</t>
  </si>
  <si>
    <t>Diferred PIS and COFINS</t>
  </si>
  <si>
    <t>Employee Benefit - Actuarial Deficit</t>
  </si>
  <si>
    <t>Derivative financial instruments</t>
  </si>
  <si>
    <t>Leasing</t>
  </si>
  <si>
    <t>Debentures</t>
  </si>
  <si>
    <t>Loans and Financing</t>
  </si>
  <si>
    <t>Long-Term Liabilities</t>
  </si>
  <si>
    <t>NON-CURRENT</t>
  </si>
  <si>
    <t>Interest on Shareholders' Equity / Dividends to pay</t>
  </si>
  <si>
    <t>Deferred Income Tax and Social Contribution</t>
  </si>
  <si>
    <t>CURRENT</t>
  </si>
  <si>
    <t>Liabilities and Shareholders' Equity</t>
  </si>
  <si>
    <t>Total Assets</t>
  </si>
  <si>
    <t>Imobilized</t>
  </si>
  <si>
    <t>Credits with Subsidiaries</t>
  </si>
  <si>
    <t>Long-Term Assets</t>
  </si>
  <si>
    <t>Credit with controlled parties</t>
  </si>
  <si>
    <t>Services in course</t>
  </si>
  <si>
    <t>Inventory</t>
  </si>
  <si>
    <t>Cash and Cash Equivalents</t>
  </si>
  <si>
    <t>Assets</t>
  </si>
  <si>
    <t>BNDES</t>
  </si>
  <si>
    <t>Consolidated Total Gross Debt (R$ thousand)</t>
  </si>
  <si>
    <t>Subsidiaries Total Gross Debt</t>
  </si>
  <si>
    <t>-</t>
  </si>
  <si>
    <t>8.5% per year</t>
  </si>
  <si>
    <t>IENNE</t>
  </si>
  <si>
    <t>TJLP + 2.62% per year</t>
  </si>
  <si>
    <t>Maturity</t>
  </si>
  <si>
    <t>Charges</t>
  </si>
  <si>
    <t>Funding</t>
  </si>
  <si>
    <t>CTEEP Total Gross Debt</t>
  </si>
  <si>
    <t>CDI + 1.25% per year</t>
  </si>
  <si>
    <t>CTEEP - Comercial Papers</t>
  </si>
  <si>
    <t>CDI + 1,55%</t>
  </si>
  <si>
    <t>IPCA + 5,86%</t>
  </si>
  <si>
    <t>IPCA + 5,77%</t>
  </si>
  <si>
    <t>IPCA + 5,07%</t>
  </si>
  <si>
    <t>IPCA + 5,30%</t>
  </si>
  <si>
    <t>CDI + 2,83%</t>
  </si>
  <si>
    <t>IPCA + 3.50%</t>
  </si>
  <si>
    <t>IPCA + 4.70%</t>
  </si>
  <si>
    <t>IPCA + 5.04%</t>
  </si>
  <si>
    <t>CTEEP - Debentures</t>
  </si>
  <si>
    <t>TLP + 2.01% per year</t>
  </si>
  <si>
    <t>3.50% per year</t>
  </si>
  <si>
    <t>TJLP + 1.80% per year</t>
  </si>
  <si>
    <t>TOTAL Net Debt</t>
  </si>
  <si>
    <t>TOTAL Gross Debt</t>
  </si>
  <si>
    <t>Net Debt</t>
  </si>
  <si>
    <t>Availability</t>
  </si>
  <si>
    <t>Gross Debt</t>
  </si>
  <si>
    <t>12/15/2043</t>
  </si>
  <si>
    <t>ITAÚ BBA</t>
  </si>
  <si>
    <t>12/15/2028</t>
  </si>
  <si>
    <t>TJLP</t>
  </si>
  <si>
    <t>08/15/2023</t>
  </si>
  <si>
    <t>BASA</t>
  </si>
  <si>
    <t>10/15/2022</t>
  </si>
  <si>
    <t>02/15/2030</t>
  </si>
  <si>
    <t>03/18/2025</t>
  </si>
  <si>
    <t xml:space="preserve">ITAÚ </t>
  </si>
  <si>
    <t>Total Amount Owed</t>
  </si>
  <si>
    <t>Amount guaranteed by ISA CTEEP</t>
  </si>
  <si>
    <t>Final Maturity</t>
  </si>
  <si>
    <t>Bank</t>
  </si>
  <si>
    <t>Company</t>
  </si>
  <si>
    <t>Cash and Equivalents</t>
  </si>
  <si>
    <t>Cash and cash equivalents</t>
  </si>
  <si>
    <t>Leasing Payments (principal and interest)</t>
  </si>
  <si>
    <t>Loan payments (interest)</t>
  </si>
  <si>
    <t>Loan payments (principal)</t>
  </si>
  <si>
    <t>Addition to loans and debentures</t>
  </si>
  <si>
    <t>Financial investments</t>
  </si>
  <si>
    <t>Net Cash from Operating Activities</t>
  </si>
  <si>
    <t>Global Reversion Reserve</t>
  </si>
  <si>
    <t>Amounts payable Vivest</t>
  </si>
  <si>
    <t xml:space="preserve">Liabilities Variations </t>
  </si>
  <si>
    <t>Bonds and linked deposits</t>
  </si>
  <si>
    <t xml:space="preserve">Asset Variations </t>
  </si>
  <si>
    <t>Interest and exchange rate variations on assets and liabilities</t>
  </si>
  <si>
    <t>Deferred IR and  CS</t>
  </si>
  <si>
    <t>Deferred PIS and  COFINS</t>
  </si>
  <si>
    <t>Net earnings</t>
  </si>
  <si>
    <t>Cash flow from operational activities</t>
  </si>
  <si>
    <t>Cash Flow from Operations</t>
  </si>
  <si>
    <t>Consolidated Profit/Loss for the Period</t>
  </si>
  <si>
    <t>Non-Controlling Shareholder's Stake</t>
  </si>
  <si>
    <t>Consolidated Profit/Loss</t>
  </si>
  <si>
    <t>Income tax and Social Contribution on Earnings</t>
  </si>
  <si>
    <t>Earnings Before Taxes</t>
  </si>
  <si>
    <t>Other Operating Revenues/Expenses</t>
  </si>
  <si>
    <t>Interest costs</t>
  </si>
  <si>
    <t>Financial Income</t>
  </si>
  <si>
    <t>Service Income</t>
  </si>
  <si>
    <t>Revenues – Periodic Tariff Reset (RTP)</t>
  </si>
  <si>
    <t>Materials</t>
  </si>
  <si>
    <t>Operational Costs and Expenses</t>
  </si>
  <si>
    <t>Net Operating Revenue</t>
  </si>
  <si>
    <t>Deductions from Operational Revenue</t>
  </si>
  <si>
    <t>Other Revenues</t>
  </si>
  <si>
    <t>Remuneration of concession assets</t>
  </si>
  <si>
    <t>Efficiency Gain in Infrastructure Implementation</t>
  </si>
  <si>
    <t>O&amp;M Gross Revenue</t>
  </si>
  <si>
    <t>Infrastructure Revenue</t>
  </si>
  <si>
    <t>Non-controlling shareholders' share of investment funds</t>
  </si>
  <si>
    <t>Other comprehensive results</t>
  </si>
  <si>
    <t>Profits Reserve</t>
  </si>
  <si>
    <t>Shareholders' Equity</t>
  </si>
  <si>
    <t>NET EQUITY</t>
  </si>
  <si>
    <t>Total long-term liabilities</t>
  </si>
  <si>
    <t>Regulatory Charges to be collected</t>
  </si>
  <si>
    <t>Benefit to employess - Actuarial Deficit</t>
  </si>
  <si>
    <t xml:space="preserve">Provision for Contingencies </t>
  </si>
  <si>
    <t>Loans and financing</t>
  </si>
  <si>
    <t>Long-term Liabilities</t>
  </si>
  <si>
    <t>Amounts Payable - Vivest</t>
  </si>
  <si>
    <t>Interest on Shareholders' Equity/Dividends payable</t>
  </si>
  <si>
    <t>Credits with related parties</t>
  </si>
  <si>
    <t>Concession Asset</t>
  </si>
  <si>
    <t xml:space="preserve">Restricted Cash </t>
  </si>
  <si>
    <t>Long-term Receivables</t>
  </si>
  <si>
    <t>Advance to suppliers</t>
  </si>
  <si>
    <t>Restricted Cash</t>
  </si>
  <si>
    <t>Prepaid expenses</t>
  </si>
  <si>
    <t>Credit with related parties</t>
  </si>
  <si>
    <t>Taxes and contributions to compensate</t>
  </si>
  <si>
    <t>n.a</t>
  </si>
  <si>
    <t>IE Madeira (51%)</t>
  </si>
  <si>
    <t>IE Garanhuns (51%)</t>
  </si>
  <si>
    <t>IE Aimorés (50%)</t>
  </si>
  <si>
    <t>IE Paraguaçu (50%)</t>
  </si>
  <si>
    <t>IE Ivaí (50%)</t>
  </si>
  <si>
    <t>AIE (50%)</t>
  </si>
  <si>
    <t>Net Revenue from infrastructure, operation and maintenance, efficiency gains in infrastructure implementation and others</t>
  </si>
  <si>
    <t>Remuneration of concession assets, net</t>
  </si>
  <si>
    <t>Costs of Infrastructure Implementation Services, operation and maintenance and services provided</t>
  </si>
  <si>
    <t>Operational Revenue and Expenses</t>
  </si>
  <si>
    <t>Earnings before financial income and expenses and taxes on earnings</t>
  </si>
  <si>
    <t>General and Administrative</t>
  </si>
  <si>
    <t>Management Fees</t>
  </si>
  <si>
    <t>Other operating net income (expenses)</t>
  </si>
  <si>
    <t>Financial revenue</t>
  </si>
  <si>
    <t>Financial expenses</t>
  </si>
  <si>
    <t>Dividends and interest on shareholders' equity paid</t>
  </si>
  <si>
    <t>vs Quarter</t>
  </si>
  <si>
    <t>Tax payment</t>
  </si>
  <si>
    <t>Provision for Legal Claims</t>
  </si>
  <si>
    <t>Residual value of permanent assets written off</t>
  </si>
  <si>
    <t>Reversal of loss in jointly-owned subsidiary</t>
  </si>
  <si>
    <t>Realization of Concession asset in the acquisition of Subsidiary</t>
  </si>
  <si>
    <t>Result of the sale of assets and rights</t>
  </si>
  <si>
    <t>Tax payments</t>
  </si>
  <si>
    <t>Acquisition of Immobilized</t>
  </si>
  <si>
    <t>3Q22</t>
  </si>
  <si>
    <t xml:space="preserve">O&amp;M Costs and Expenses </t>
  </si>
  <si>
    <t>Manageable Fixed Costs (PMSO)</t>
  </si>
  <si>
    <t>Non-recurring</t>
  </si>
  <si>
    <t>Private Pension Entity</t>
  </si>
  <si>
    <t>Fixed Costs (PMSO)</t>
  </si>
  <si>
    <t>Contingences</t>
  </si>
  <si>
    <t>Other costs and expenses</t>
  </si>
  <si>
    <t xml:space="preserve">Total </t>
  </si>
  <si>
    <t>AIE</t>
  </si>
  <si>
    <t>ISA CTEEP Particip. (51%) on Net Income</t>
  </si>
  <si>
    <t>ISA CTEEP Particip. (50%) on Net Income</t>
  </si>
  <si>
    <t>EBITDA IFRS (ICVM)</t>
  </si>
  <si>
    <t>Actuarial Surplus</t>
  </si>
  <si>
    <t>Accounts Receivable - Concession Assets</t>
  </si>
  <si>
    <t>Month:</t>
  </si>
  <si>
    <t>Quarter:</t>
  </si>
  <si>
    <t>Previous Quarter</t>
  </si>
  <si>
    <t xml:space="preserve">
Taxes and Contributions on Revenue</t>
  </si>
  <si>
    <t>Balance Sheet</t>
  </si>
  <si>
    <t>4Q23</t>
  </si>
  <si>
    <t>4Q22</t>
  </si>
  <si>
    <r>
      <t>5</t>
    </r>
    <r>
      <rPr>
        <vertAlign val="superscript"/>
        <sz val="11"/>
        <color theme="0" tint="-0.499984740745262"/>
        <rFont val="Arial"/>
        <family val="2"/>
      </rPr>
      <t>th</t>
    </r>
    <r>
      <rPr>
        <sz val="11"/>
        <color theme="0" tint="-0.499984740745262"/>
        <rFont val="Arial"/>
        <family val="2"/>
      </rPr>
      <t xml:space="preserve"> Issuance</t>
    </r>
  </si>
  <si>
    <r>
      <t>7</t>
    </r>
    <r>
      <rPr>
        <vertAlign val="superscript"/>
        <sz val="11"/>
        <color theme="0" tint="-0.499984740745262"/>
        <rFont val="Arial"/>
        <family val="2"/>
      </rPr>
      <t>th</t>
    </r>
    <r>
      <rPr>
        <sz val="11"/>
        <color theme="0" tint="-0.499984740745262"/>
        <rFont val="Arial"/>
        <family val="2"/>
      </rPr>
      <t xml:space="preserve"> Issuance</t>
    </r>
  </si>
  <si>
    <r>
      <t>8</t>
    </r>
    <r>
      <rPr>
        <vertAlign val="superscript"/>
        <sz val="11"/>
        <color theme="0" tint="-0.499984740745262"/>
        <rFont val="Arial"/>
        <family val="2"/>
      </rPr>
      <t xml:space="preserve">th </t>
    </r>
    <r>
      <rPr>
        <sz val="11"/>
        <color theme="0" tint="-0.499984740745262"/>
        <rFont val="Arial"/>
        <family val="2"/>
      </rPr>
      <t>Issuance</t>
    </r>
  </si>
  <si>
    <r>
      <t>9</t>
    </r>
    <r>
      <rPr>
        <vertAlign val="superscript"/>
        <sz val="11"/>
        <color theme="0" tint="-0.499984740745262"/>
        <rFont val="Arial"/>
        <family val="2"/>
      </rPr>
      <t>th</t>
    </r>
    <r>
      <rPr>
        <sz val="11"/>
        <color theme="0" tint="-0.499984740745262"/>
        <rFont val="Arial"/>
        <family val="2"/>
      </rPr>
      <t xml:space="preserve"> Issuance</t>
    </r>
  </si>
  <si>
    <r>
      <t>10</t>
    </r>
    <r>
      <rPr>
        <vertAlign val="superscript"/>
        <sz val="11"/>
        <color theme="0" tint="-0.499984740745262"/>
        <rFont val="Arial"/>
        <family val="2"/>
      </rPr>
      <t>th</t>
    </r>
    <r>
      <rPr>
        <sz val="11"/>
        <color theme="0" tint="-0.499984740745262"/>
        <rFont val="Arial"/>
        <family val="2"/>
      </rPr>
      <t xml:space="preserve"> Issuance </t>
    </r>
  </si>
  <si>
    <r>
      <t>11</t>
    </r>
    <r>
      <rPr>
        <vertAlign val="superscript"/>
        <sz val="11"/>
        <color theme="0" tint="-0.499984740745262"/>
        <rFont val="Arial"/>
        <family val="2"/>
      </rPr>
      <t>th</t>
    </r>
    <r>
      <rPr>
        <sz val="11"/>
        <color theme="0" tint="-0.499984740745262"/>
        <rFont val="Arial"/>
        <family val="2"/>
      </rPr>
      <t xml:space="preserve"> Issuance </t>
    </r>
  </si>
  <si>
    <r>
      <t>11</t>
    </r>
    <r>
      <rPr>
        <vertAlign val="superscript"/>
        <sz val="11"/>
        <color theme="0" tint="-0.499984740745262"/>
        <rFont val="Arial"/>
        <family val="2"/>
      </rPr>
      <t>st</t>
    </r>
    <r>
      <rPr>
        <sz val="11"/>
        <color theme="0" tint="-0.499984740745262"/>
        <rFont val="Arial"/>
        <family val="2"/>
      </rPr>
      <t xml:space="preserve"> Issuance </t>
    </r>
  </si>
  <si>
    <r>
      <t>12</t>
    </r>
    <r>
      <rPr>
        <vertAlign val="superscript"/>
        <sz val="11"/>
        <color theme="0" tint="-0.499984740745262"/>
        <rFont val="Arial"/>
        <family val="2"/>
      </rPr>
      <t>nd</t>
    </r>
    <r>
      <rPr>
        <sz val="11"/>
        <color theme="0" tint="-0.499984740745262"/>
        <rFont val="Arial"/>
        <family val="2"/>
      </rPr>
      <t xml:space="preserve"> Issuance </t>
    </r>
  </si>
  <si>
    <r>
      <t>13</t>
    </r>
    <r>
      <rPr>
        <vertAlign val="superscript"/>
        <sz val="11"/>
        <color theme="0" tint="-0.499984740745262"/>
        <rFont val="Arial"/>
        <family val="2"/>
      </rPr>
      <t>rd</t>
    </r>
    <r>
      <rPr>
        <sz val="11"/>
        <color theme="0" tint="-0.499984740745262"/>
        <rFont val="Arial"/>
        <family val="2"/>
      </rPr>
      <t xml:space="preserve"> Issuance </t>
    </r>
  </si>
  <si>
    <r>
      <t>14</t>
    </r>
    <r>
      <rPr>
        <vertAlign val="superscript"/>
        <sz val="11"/>
        <color theme="0" tint="-0.499984740745262"/>
        <rFont val="Arial"/>
        <family val="2"/>
      </rPr>
      <t>th</t>
    </r>
    <r>
      <rPr>
        <sz val="11"/>
        <color theme="0" tint="-0.499984740745262"/>
        <rFont val="Arial"/>
        <family val="2"/>
      </rPr>
      <t xml:space="preserve"> Issuance </t>
    </r>
  </si>
  <si>
    <t>2028 to 2032</t>
  </si>
  <si>
    <t>2033 to 2037</t>
  </si>
  <si>
    <t>2038 to 2042</t>
  </si>
  <si>
    <t>2043 to 2044</t>
  </si>
  <si>
    <t>Loans and financing to pay</t>
  </si>
  <si>
    <t>Financial Instrument</t>
  </si>
  <si>
    <t>Obligations linked to the concession of the service</t>
  </si>
  <si>
    <t>Post-employment benefit - actuarial liability</t>
  </si>
  <si>
    <t>1Q24</t>
  </si>
  <si>
    <t>1Q23</t>
  </si>
  <si>
    <t>Caixa acquired a business combination</t>
  </si>
  <si>
    <t>Charges (per year)</t>
  </si>
  <si>
    <t xml:space="preserve">IPCA + 5.5% </t>
  </si>
  <si>
    <t xml:space="preserve">TJLP + 2.42% </t>
  </si>
  <si>
    <t xml:space="preserve">2.5% </t>
  </si>
  <si>
    <t xml:space="preserve">8.5% </t>
  </si>
  <si>
    <t xml:space="preserve">TJLP + 2.05% </t>
  </si>
  <si>
    <t xml:space="preserve">3.50% </t>
  </si>
  <si>
    <t xml:space="preserve">IPCA + 5.0% </t>
  </si>
  <si>
    <t>São José dos Campos Land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</si>
</sst>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64" formatCode="#,##0.0;\-#,##0.0"/>
    <numFmt numFmtId="165" formatCode="0.0%"/>
    <numFmt numFmtId="166" formatCode="#,##0.0_ ;\-#,##0.0\ "/>
    <numFmt numFmtId="167" formatCode="_-* #,##0_-;\-* #,##0_-;_-* &quot;-&quot;??_-;_-@_-"/>
    <numFmt numFmtId="168" formatCode="_-* #,##0.0_-;\-* #,##0.0_-;_-* &quot;-&quot;?_-;_-@_-"/>
    <numFmt numFmtId="169" formatCode="[$-416]mmm\-yy;@"/>
    <numFmt numFmtId="170" formatCode="#,##0.0;\(#,##0.0\)"/>
    <numFmt numFmtId="171" formatCode="#,##0.0"/>
    <numFmt numFmtId="172" formatCode="dd\/mm\/yyyy"/>
    <numFmt numFmtId="173" formatCode="#,##0.000;\(#,##0.000\)"/>
    <numFmt numFmtId="174" formatCode="#,##0_ ;\-#,##0\ "/>
    <numFmt numFmtId="175" formatCode="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name val="Arial"/>
      <family val="2"/>
    </font>
    <font>
      <sz val="11"/>
      <color rgb="FF002060"/>
      <name val="Tahoma"/>
      <family val="2"/>
    </font>
    <font>
      <b/>
      <sz val="11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sz val="10"/>
      <name val="Tahoma"/>
      <family val="2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  <font>
      <sz val="11"/>
      <color theme="0"/>
      <name val="Arial"/>
      <family val="2"/>
    </font>
    <font>
      <b/>
      <sz val="12"/>
      <color theme="2" tint="-0.499984740745262"/>
      <name val="Arial"/>
      <family val="2"/>
    </font>
    <font>
      <i/>
      <sz val="12"/>
      <color theme="2" tint="-0.499984740745262"/>
      <name val="Arial"/>
      <family val="2"/>
    </font>
    <font>
      <sz val="12"/>
      <color theme="2" tint="-0.499984740745262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2"/>
      <color theme="0" tint="-0.34998626667073579"/>
      <name val="Arial"/>
      <family val="2"/>
    </font>
    <font>
      <sz val="12"/>
      <color theme="0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0" tint="-0.14999847407452621"/>
      <name val="Arial"/>
      <family val="2"/>
    </font>
    <font>
      <sz val="12"/>
      <color rgb="FF232323"/>
      <name val="Arial"/>
      <family val="2"/>
    </font>
    <font>
      <b/>
      <sz val="12"/>
      <name val="Arial"/>
      <family val="2"/>
    </font>
    <font>
      <sz val="12"/>
      <color rgb="FF404040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FFFFFF"/>
      <name val="Arial"/>
      <family val="2"/>
    </font>
    <font>
      <sz val="10"/>
      <color rgb="FF616365"/>
      <name val="Tahoma"/>
      <family val="2"/>
    </font>
    <font>
      <sz val="12"/>
      <color theme="2" tint="-0.749992370372631"/>
      <name val="Arial"/>
      <family val="2"/>
    </font>
    <font>
      <sz val="12"/>
      <color rgb="FF616365"/>
      <name val="Arial"/>
      <family val="2"/>
    </font>
    <font>
      <b/>
      <sz val="12"/>
      <color theme="1" tint="4.9989318521683403E-2"/>
      <name val="Arial"/>
      <family val="2"/>
    </font>
    <font>
      <vertAlign val="superscript"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rgb="FF0099FF"/>
        <bgColor indexed="39"/>
      </patternFill>
    </fill>
    <fill>
      <patternFill patternType="solid">
        <fgColor rgb="FF0099FF"/>
        <bgColor indexed="64"/>
      </patternFill>
    </fill>
    <fill>
      <patternFill patternType="solid">
        <fgColor theme="5"/>
        <bgColor indexed="64"/>
      </patternFill>
    </fill>
  </fills>
  <borders count="46">
    <border>
      <left/>
      <right/>
      <top/>
      <bottom/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medium">
        <color theme="0"/>
      </top>
      <bottom style="medium">
        <color theme="0" tint="-0.24994659260841701"/>
      </bottom>
      <diagonal/>
    </border>
    <border>
      <left/>
      <right/>
      <top style="medium">
        <color theme="0" tint="-0.14993743705557422"/>
      </top>
      <bottom style="medium">
        <color theme="0" tint="-0.24994659260841701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 tint="-0.14993743705557422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 tint="-0.149906918546098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 tint="-0.14990691854609822"/>
      </bottom>
      <diagonal/>
    </border>
    <border>
      <left/>
      <right style="medium">
        <color theme="0"/>
      </right>
      <top style="medium">
        <color theme="0"/>
      </top>
      <bottom style="medium">
        <color theme="0" tint="-0.14990691854609822"/>
      </bottom>
      <diagonal/>
    </border>
    <border>
      <left/>
      <right/>
      <top style="thin">
        <color theme="5"/>
      </top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/>
      </left>
      <right style="medium">
        <color theme="0"/>
      </right>
      <top/>
      <bottom style="medium">
        <color theme="0" tint="-0.24994659260841701"/>
      </bottom>
      <diagonal/>
    </border>
    <border>
      <left/>
      <right/>
      <top style="medium">
        <color theme="0"/>
      </top>
      <bottom style="thin">
        <color theme="0" tint="-0.24994659260841701"/>
      </bottom>
      <diagonal/>
    </border>
    <border>
      <left/>
      <right/>
      <top style="medium">
        <color theme="0" tint="-0.14990691854609822"/>
      </top>
      <bottom style="thin">
        <color theme="0" tint="-0.1498764000366222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37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 applyNumberFormat="0" applyFill="0" applyBorder="0" applyAlignment="0" applyProtection="0"/>
  </cellStyleXfs>
  <cellXfs count="3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5" borderId="0" xfId="0" applyFont="1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1" fontId="9" fillId="8" borderId="8" xfId="4" applyNumberFormat="1" applyFont="1" applyFill="1" applyBorder="1" applyAlignment="1">
      <alignment vertical="center" wrapText="1"/>
    </xf>
    <xf numFmtId="0" fontId="10" fillId="9" borderId="8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1" fontId="11" fillId="8" borderId="10" xfId="4" applyNumberFormat="1" applyFont="1" applyFill="1" applyBorder="1" applyAlignment="1">
      <alignment vertical="center" wrapText="1"/>
    </xf>
    <xf numFmtId="0" fontId="10" fillId="9" borderId="11" xfId="0" applyFont="1" applyFill="1" applyBorder="1" applyAlignment="1">
      <alignment horizontal="center" vertical="center"/>
    </xf>
    <xf numFmtId="167" fontId="12" fillId="3" borderId="12" xfId="3" applyNumberFormat="1" applyFont="1" applyFill="1" applyBorder="1"/>
    <xf numFmtId="166" fontId="12" fillId="3" borderId="13" xfId="1" applyNumberFormat="1" applyFont="1" applyFill="1" applyBorder="1" applyAlignment="1">
      <alignment horizontal="center"/>
    </xf>
    <xf numFmtId="166" fontId="12" fillId="3" borderId="12" xfId="1" applyNumberFormat="1" applyFont="1" applyFill="1" applyBorder="1" applyAlignment="1">
      <alignment horizontal="center"/>
    </xf>
    <xf numFmtId="165" fontId="12" fillId="3" borderId="12" xfId="2" applyNumberFormat="1" applyFont="1" applyFill="1" applyBorder="1" applyAlignment="1">
      <alignment horizontal="center" vertical="center"/>
    </xf>
    <xf numFmtId="167" fontId="12" fillId="0" borderId="14" xfId="3" applyNumberFormat="1" applyFont="1" applyFill="1" applyBorder="1" applyAlignment="1">
      <alignment horizontal="left" indent="2"/>
    </xf>
    <xf numFmtId="166" fontId="12" fillId="0" borderId="14" xfId="1" applyNumberFormat="1" applyFont="1" applyFill="1" applyBorder="1" applyAlignment="1">
      <alignment horizontal="center" vertical="center"/>
    </xf>
    <xf numFmtId="165" fontId="12" fillId="0" borderId="14" xfId="2" applyNumberFormat="1" applyFont="1" applyFill="1" applyBorder="1" applyAlignment="1">
      <alignment horizontal="center" vertical="center"/>
    </xf>
    <xf numFmtId="167" fontId="12" fillId="0" borderId="15" xfId="3" applyNumberFormat="1" applyFont="1" applyFill="1" applyBorder="1" applyAlignment="1">
      <alignment horizontal="left" indent="2"/>
    </xf>
    <xf numFmtId="166" fontId="12" fillId="0" borderId="15" xfId="1" applyNumberFormat="1" applyFont="1" applyFill="1" applyBorder="1" applyAlignment="1">
      <alignment horizontal="center" vertical="center"/>
    </xf>
    <xf numFmtId="165" fontId="12" fillId="0" borderId="15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indent="3"/>
    </xf>
    <xf numFmtId="166" fontId="14" fillId="0" borderId="0" xfId="1" applyNumberFormat="1" applyFont="1" applyFill="1" applyBorder="1" applyAlignment="1">
      <alignment horizontal="center" vertical="center"/>
    </xf>
    <xf numFmtId="166" fontId="14" fillId="0" borderId="0" xfId="1" applyNumberFormat="1" applyFont="1" applyFill="1" applyAlignment="1">
      <alignment horizontal="center" vertical="center"/>
    </xf>
    <xf numFmtId="165" fontId="14" fillId="0" borderId="0" xfId="2" applyNumberFormat="1" applyFont="1" applyFill="1" applyBorder="1" applyAlignment="1">
      <alignment horizontal="center" vertical="center"/>
    </xf>
    <xf numFmtId="167" fontId="14" fillId="0" borderId="0" xfId="3" applyNumberFormat="1" applyFont="1" applyFill="1" applyBorder="1" applyAlignment="1">
      <alignment horizontal="left" indent="3"/>
    </xf>
    <xf numFmtId="167" fontId="12" fillId="3" borderId="16" xfId="3" applyNumberFormat="1" applyFont="1" applyFill="1" applyBorder="1"/>
    <xf numFmtId="166" fontId="12" fillId="3" borderId="16" xfId="1" applyNumberFormat="1" applyFont="1" applyFill="1" applyBorder="1" applyAlignment="1">
      <alignment horizontal="center"/>
    </xf>
    <xf numFmtId="165" fontId="12" fillId="3" borderId="16" xfId="2" applyNumberFormat="1" applyFont="1" applyFill="1" applyBorder="1" applyAlignment="1">
      <alignment horizontal="center" vertical="center"/>
    </xf>
    <xf numFmtId="167" fontId="9" fillId="9" borderId="17" xfId="3" applyNumberFormat="1" applyFont="1" applyFill="1" applyBorder="1"/>
    <xf numFmtId="166" fontId="9" fillId="9" borderId="17" xfId="1" applyNumberFormat="1" applyFont="1" applyFill="1" applyBorder="1" applyAlignment="1">
      <alignment horizontal="center"/>
    </xf>
    <xf numFmtId="165" fontId="10" fillId="9" borderId="17" xfId="2" applyNumberFormat="1" applyFont="1" applyFill="1" applyBorder="1" applyAlignment="1">
      <alignment horizontal="center" vertical="center"/>
    </xf>
    <xf numFmtId="167" fontId="12" fillId="3" borderId="0" xfId="3" applyNumberFormat="1" applyFont="1" applyFill="1" applyBorder="1" applyAlignment="1">
      <alignment horizontal="left"/>
    </xf>
    <xf numFmtId="166" fontId="12" fillId="3" borderId="0" xfId="1" applyNumberFormat="1" applyFont="1" applyFill="1" applyBorder="1" applyAlignment="1">
      <alignment horizontal="center" vertical="center"/>
    </xf>
    <xf numFmtId="165" fontId="12" fillId="3" borderId="0" xfId="2" applyNumberFormat="1" applyFont="1" applyFill="1" applyBorder="1" applyAlignment="1">
      <alignment horizontal="center" vertical="center"/>
    </xf>
    <xf numFmtId="167" fontId="9" fillId="9" borderId="18" xfId="3" applyNumberFormat="1" applyFont="1" applyFill="1" applyBorder="1"/>
    <xf numFmtId="166" fontId="10" fillId="9" borderId="18" xfId="1" applyNumberFormat="1" applyFont="1" applyFill="1" applyBorder="1" applyAlignment="1">
      <alignment horizontal="center" vertical="center"/>
    </xf>
    <xf numFmtId="165" fontId="10" fillId="9" borderId="18" xfId="2" applyNumberFormat="1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19" xfId="5" applyFont="1" applyBorder="1" applyAlignment="1">
      <alignment horizontal="right"/>
    </xf>
    <xf numFmtId="0" fontId="18" fillId="9" borderId="20" xfId="5" applyFont="1" applyFill="1" applyBorder="1" applyAlignment="1">
      <alignment horizontal="center"/>
    </xf>
    <xf numFmtId="0" fontId="9" fillId="9" borderId="20" xfId="5" applyFont="1" applyFill="1" applyBorder="1" applyAlignment="1">
      <alignment horizontal="center"/>
    </xf>
    <xf numFmtId="169" fontId="9" fillId="9" borderId="20" xfId="5" applyNumberFormat="1" applyFont="1" applyFill="1" applyBorder="1" applyAlignment="1">
      <alignment horizontal="center"/>
    </xf>
    <xf numFmtId="169" fontId="9" fillId="9" borderId="21" xfId="5" applyNumberFormat="1" applyFont="1" applyFill="1" applyBorder="1" applyAlignment="1">
      <alignment horizontal="center"/>
    </xf>
    <xf numFmtId="0" fontId="18" fillId="0" borderId="22" xfId="5" applyFont="1" applyBorder="1" applyAlignment="1">
      <alignment horizontal="right"/>
    </xf>
    <xf numFmtId="0" fontId="9" fillId="9" borderId="0" xfId="5" applyFont="1" applyFill="1" applyAlignment="1">
      <alignment horizontal="center"/>
    </xf>
    <xf numFmtId="169" fontId="9" fillId="10" borderId="0" xfId="1" applyNumberFormat="1" applyFont="1" applyFill="1" applyBorder="1" applyAlignment="1">
      <alignment horizontal="center"/>
    </xf>
    <xf numFmtId="0" fontId="9" fillId="9" borderId="23" xfId="5" applyFont="1" applyFill="1" applyBorder="1" applyAlignment="1">
      <alignment horizontal="center"/>
    </xf>
    <xf numFmtId="1" fontId="9" fillId="10" borderId="0" xfId="1" applyNumberFormat="1" applyFont="1" applyFill="1" applyBorder="1" applyAlignment="1">
      <alignment horizontal="center"/>
    </xf>
    <xf numFmtId="0" fontId="18" fillId="9" borderId="0" xfId="5" applyFont="1" applyFill="1" applyAlignment="1">
      <alignment horizontal="center"/>
    </xf>
    <xf numFmtId="0" fontId="18" fillId="0" borderId="24" xfId="5" applyFont="1" applyBorder="1" applyAlignment="1">
      <alignment horizontal="right"/>
    </xf>
    <xf numFmtId="0" fontId="18" fillId="9" borderId="16" xfId="5" applyFont="1" applyFill="1" applyBorder="1" applyAlignment="1">
      <alignment horizontal="center"/>
    </xf>
    <xf numFmtId="0" fontId="9" fillId="9" borderId="16" xfId="5" applyFont="1" applyFill="1" applyBorder="1" applyAlignment="1">
      <alignment horizontal="center"/>
    </xf>
    <xf numFmtId="0" fontId="9" fillId="9" borderId="25" xfId="5" applyFont="1" applyFill="1" applyBorder="1" applyAlignment="1">
      <alignment horizontal="center"/>
    </xf>
    <xf numFmtId="0" fontId="19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16" fillId="4" borderId="0" xfId="0" applyFont="1" applyFill="1"/>
    <xf numFmtId="0" fontId="16" fillId="0" borderId="1" xfId="0" applyFont="1" applyBorder="1"/>
    <xf numFmtId="0" fontId="21" fillId="0" borderId="0" xfId="0" applyFont="1"/>
    <xf numFmtId="0" fontId="20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168" fontId="16" fillId="0" borderId="1" xfId="0" applyNumberFormat="1" applyFont="1" applyBorder="1"/>
    <xf numFmtId="0" fontId="16" fillId="0" borderId="0" xfId="0" applyFont="1" applyAlignment="1">
      <alignment horizontal="left"/>
    </xf>
    <xf numFmtId="1" fontId="11" fillId="8" borderId="28" xfId="4" applyNumberFormat="1" applyFont="1" applyFill="1" applyBorder="1" applyAlignment="1">
      <alignment vertical="center" wrapText="1"/>
    </xf>
    <xf numFmtId="0" fontId="10" fillId="9" borderId="29" xfId="0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14" fillId="0" borderId="5" xfId="0" applyFont="1" applyBorder="1" applyAlignment="1">
      <alignment horizontal="left" vertical="center" wrapText="1" indent="1" readingOrder="1"/>
    </xf>
    <xf numFmtId="164" fontId="14" fillId="0" borderId="5" xfId="1" applyNumberFormat="1" applyFont="1" applyFill="1" applyBorder="1" applyAlignment="1">
      <alignment horizontal="center" vertical="center"/>
    </xf>
    <xf numFmtId="164" fontId="14" fillId="4" borderId="5" xfId="1" applyNumberFormat="1" applyFont="1" applyFill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 wrapText="1" readingOrder="1"/>
    </xf>
    <xf numFmtId="171" fontId="16" fillId="0" borderId="0" xfId="0" applyNumberFormat="1" applyFont="1"/>
    <xf numFmtId="0" fontId="14" fillId="0" borderId="30" xfId="0" applyFont="1" applyBorder="1" applyAlignment="1">
      <alignment horizontal="left" vertical="center" wrapText="1" indent="1" readingOrder="1"/>
    </xf>
    <xf numFmtId="164" fontId="14" fillId="0" borderId="30" xfId="1" applyNumberFormat="1" applyFont="1" applyFill="1" applyBorder="1" applyAlignment="1">
      <alignment horizontal="center" vertical="center"/>
    </xf>
    <xf numFmtId="164" fontId="14" fillId="4" borderId="30" xfId="1" applyNumberFormat="1" applyFont="1" applyFill="1" applyBorder="1" applyAlignment="1">
      <alignment horizontal="center" vertical="center"/>
    </xf>
    <xf numFmtId="165" fontId="14" fillId="0" borderId="30" xfId="0" applyNumberFormat="1" applyFont="1" applyBorder="1" applyAlignment="1">
      <alignment horizontal="center" vertical="center" wrapText="1" readingOrder="1"/>
    </xf>
    <xf numFmtId="167" fontId="9" fillId="9" borderId="31" xfId="3" applyNumberFormat="1" applyFont="1" applyFill="1" applyBorder="1"/>
    <xf numFmtId="166" fontId="9" fillId="9" borderId="31" xfId="1" applyNumberFormat="1" applyFont="1" applyFill="1" applyBorder="1" applyAlignment="1">
      <alignment horizontal="center"/>
    </xf>
    <xf numFmtId="165" fontId="9" fillId="9" borderId="31" xfId="2" applyNumberFormat="1" applyFont="1" applyFill="1" applyBorder="1" applyAlignment="1">
      <alignment horizontal="center" vertical="center"/>
    </xf>
    <xf numFmtId="164" fontId="12" fillId="2" borderId="32" xfId="1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 indent="1" readingOrder="1"/>
    </xf>
    <xf numFmtId="164" fontId="14" fillId="0" borderId="6" xfId="1" applyNumberFormat="1" applyFont="1" applyFill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 wrapText="1" readingOrder="1"/>
    </xf>
    <xf numFmtId="167" fontId="12" fillId="2" borderId="32" xfId="3" applyNumberFormat="1" applyFont="1" applyFill="1" applyBorder="1"/>
    <xf numFmtId="165" fontId="12" fillId="2" borderId="32" xfId="2" applyNumberFormat="1" applyFont="1" applyFill="1" applyBorder="1" applyAlignment="1">
      <alignment horizontal="center" vertical="center"/>
    </xf>
    <xf numFmtId="167" fontId="9" fillId="5" borderId="0" xfId="3" applyNumberFormat="1" applyFont="1" applyFill="1" applyBorder="1" applyAlignment="1">
      <alignment horizontal="center"/>
    </xf>
    <xf numFmtId="165" fontId="24" fillId="5" borderId="0" xfId="0" applyNumberFormat="1" applyFont="1" applyFill="1" applyAlignment="1">
      <alignment horizontal="center" vertical="center" wrapText="1" readingOrder="1"/>
    </xf>
    <xf numFmtId="165" fontId="10" fillId="5" borderId="0" xfId="2" applyNumberFormat="1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wrapText="1" readingOrder="1"/>
    </xf>
    <xf numFmtId="0" fontId="23" fillId="0" borderId="0" xfId="0" applyFont="1" applyAlignment="1">
      <alignment horizontal="center"/>
    </xf>
    <xf numFmtId="1" fontId="18" fillId="8" borderId="28" xfId="4" applyNumberFormat="1" applyFont="1" applyFill="1" applyBorder="1" applyAlignment="1">
      <alignment vertical="center" wrapText="1"/>
    </xf>
    <xf numFmtId="167" fontId="12" fillId="3" borderId="34" xfId="3" applyNumberFormat="1" applyFont="1" applyFill="1" applyBorder="1"/>
    <xf numFmtId="164" fontId="12" fillId="3" borderId="34" xfId="1" applyNumberFormat="1" applyFont="1" applyFill="1" applyBorder="1" applyAlignment="1">
      <alignment horizontal="center" vertical="center"/>
    </xf>
    <xf numFmtId="165" fontId="12" fillId="3" borderId="34" xfId="2" applyNumberFormat="1" applyFont="1" applyFill="1" applyBorder="1" applyAlignment="1">
      <alignment horizontal="center" vertical="center"/>
    </xf>
    <xf numFmtId="167" fontId="12" fillId="3" borderId="0" xfId="3" applyNumberFormat="1" applyFont="1" applyFill="1" applyBorder="1"/>
    <xf numFmtId="164" fontId="12" fillId="3" borderId="0" xfId="1" applyNumberFormat="1" applyFont="1" applyFill="1" applyBorder="1" applyAlignment="1">
      <alignment horizontal="center" vertical="center"/>
    </xf>
    <xf numFmtId="167" fontId="12" fillId="3" borderId="20" xfId="3" applyNumberFormat="1" applyFont="1" applyFill="1" applyBorder="1"/>
    <xf numFmtId="37" fontId="12" fillId="3" borderId="20" xfId="1" applyNumberFormat="1" applyFont="1" applyFill="1" applyBorder="1" applyAlignment="1">
      <alignment horizontal="center" vertical="center"/>
    </xf>
    <xf numFmtId="165" fontId="12" fillId="3" borderId="20" xfId="2" applyNumberFormat="1" applyFont="1" applyFill="1" applyBorder="1" applyAlignment="1">
      <alignment horizontal="center" vertical="center"/>
    </xf>
    <xf numFmtId="0" fontId="27" fillId="0" borderId="0" xfId="0" applyFont="1"/>
    <xf numFmtId="0" fontId="28" fillId="0" borderId="0" xfId="0" applyFont="1" applyAlignment="1">
      <alignment horizontal="left" vertical="center" indent="1"/>
    </xf>
    <xf numFmtId="37" fontId="14" fillId="0" borderId="0" xfId="1" applyNumberFormat="1" applyFont="1" applyFill="1" applyBorder="1" applyAlignment="1">
      <alignment horizontal="center" vertical="center"/>
    </xf>
    <xf numFmtId="37" fontId="12" fillId="3" borderId="0" xfId="1" applyNumberFormat="1" applyFont="1" applyFill="1" applyBorder="1" applyAlignment="1">
      <alignment horizontal="center" vertical="center"/>
    </xf>
    <xf numFmtId="167" fontId="12" fillId="0" borderId="0" xfId="3" applyNumberFormat="1" applyFont="1" applyFill="1" applyBorder="1"/>
    <xf numFmtId="37" fontId="12" fillId="0" borderId="0" xfId="1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horizontal="center" vertical="center"/>
    </xf>
    <xf numFmtId="165" fontId="9" fillId="9" borderId="31" xfId="2" applyNumberFormat="1" applyFont="1" applyFill="1" applyBorder="1" applyAlignment="1">
      <alignment horizontal="center"/>
    </xf>
    <xf numFmtId="0" fontId="29" fillId="3" borderId="30" xfId="0" applyFont="1" applyFill="1" applyBorder="1" applyAlignment="1">
      <alignment vertical="center"/>
    </xf>
    <xf numFmtId="164" fontId="29" fillId="3" borderId="30" xfId="0" applyNumberFormat="1" applyFont="1" applyFill="1" applyBorder="1" applyAlignment="1">
      <alignment horizontal="center" vertical="center"/>
    </xf>
    <xf numFmtId="165" fontId="29" fillId="3" borderId="30" xfId="0" applyNumberFormat="1" applyFont="1" applyFill="1" applyBorder="1" applyAlignment="1">
      <alignment horizontal="center" vertical="center"/>
    </xf>
    <xf numFmtId="167" fontId="9" fillId="9" borderId="16" xfId="3" applyNumberFormat="1" applyFont="1" applyFill="1" applyBorder="1"/>
    <xf numFmtId="174" fontId="9" fillId="9" borderId="16" xfId="1" applyNumberFormat="1" applyFont="1" applyFill="1" applyBorder="1" applyAlignment="1">
      <alignment horizontal="center"/>
    </xf>
    <xf numFmtId="165" fontId="9" fillId="9" borderId="16" xfId="2" applyNumberFormat="1" applyFont="1" applyFill="1" applyBorder="1" applyAlignment="1">
      <alignment horizontal="center"/>
    </xf>
    <xf numFmtId="37" fontId="9" fillId="9" borderId="16" xfId="1" applyNumberFormat="1" applyFont="1" applyFill="1" applyBorder="1" applyAlignment="1">
      <alignment horizontal="center"/>
    </xf>
    <xf numFmtId="0" fontId="29" fillId="3" borderId="0" xfId="0" applyFont="1" applyFill="1" applyAlignment="1">
      <alignment vertical="center"/>
    </xf>
    <xf numFmtId="164" fontId="29" fillId="3" borderId="0" xfId="0" applyNumberFormat="1" applyFont="1" applyFill="1" applyAlignment="1">
      <alignment horizontal="center" vertical="center"/>
    </xf>
    <xf numFmtId="165" fontId="29" fillId="3" borderId="0" xfId="0" applyNumberFormat="1" applyFont="1" applyFill="1" applyAlignment="1">
      <alignment horizontal="center" vertical="center"/>
    </xf>
    <xf numFmtId="0" fontId="30" fillId="5" borderId="0" xfId="9" applyFont="1" applyFill="1"/>
    <xf numFmtId="165" fontId="22" fillId="4" borderId="0" xfId="0" applyNumberFormat="1" applyFont="1" applyFill="1" applyAlignment="1">
      <alignment horizontal="center" vertical="center"/>
    </xf>
    <xf numFmtId="3" fontId="16" fillId="0" borderId="0" xfId="0" applyNumberFormat="1" applyFont="1" applyAlignment="1">
      <alignment horizontal="center"/>
    </xf>
    <xf numFmtId="167" fontId="9" fillId="9" borderId="13" xfId="3" applyNumberFormat="1" applyFont="1" applyFill="1" applyBorder="1"/>
    <xf numFmtId="174" fontId="9" fillId="9" borderId="13" xfId="1" applyNumberFormat="1" applyFont="1" applyFill="1" applyBorder="1" applyAlignment="1">
      <alignment horizontal="center"/>
    </xf>
    <xf numFmtId="165" fontId="9" fillId="9" borderId="13" xfId="2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left" vertical="center" indent="1"/>
    </xf>
    <xf numFmtId="164" fontId="28" fillId="0" borderId="0" xfId="0" applyNumberFormat="1" applyFont="1" applyAlignment="1">
      <alignment horizontal="center" vertical="center"/>
    </xf>
    <xf numFmtId="165" fontId="28" fillId="4" borderId="0" xfId="0" applyNumberFormat="1" applyFont="1" applyFill="1" applyAlignment="1">
      <alignment horizontal="center" vertical="center"/>
    </xf>
    <xf numFmtId="167" fontId="9" fillId="9" borderId="0" xfId="3" applyNumberFormat="1" applyFont="1" applyFill="1" applyBorder="1"/>
    <xf numFmtId="174" fontId="9" fillId="9" borderId="0" xfId="1" applyNumberFormat="1" applyFont="1" applyFill="1" applyBorder="1" applyAlignment="1">
      <alignment horizontal="center"/>
    </xf>
    <xf numFmtId="165" fontId="9" fillId="9" borderId="0" xfId="2" applyNumberFormat="1" applyFont="1" applyFill="1" applyBorder="1" applyAlignment="1">
      <alignment horizontal="center"/>
    </xf>
    <xf numFmtId="0" fontId="28" fillId="4" borderId="26" xfId="0" applyFont="1" applyFill="1" applyBorder="1" applyAlignment="1">
      <alignment horizontal="left" vertical="center" indent="1"/>
    </xf>
    <xf numFmtId="164" fontId="28" fillId="0" borderId="26" xfId="0" applyNumberFormat="1" applyFont="1" applyBorder="1" applyAlignment="1">
      <alignment horizontal="center" vertical="center"/>
    </xf>
    <xf numFmtId="165" fontId="28" fillId="4" borderId="26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11" fillId="0" borderId="19" xfId="5" applyFont="1" applyBorder="1" applyAlignment="1">
      <alignment horizontal="right"/>
    </xf>
    <xf numFmtId="0" fontId="11" fillId="9" borderId="20" xfId="5" applyFont="1" applyFill="1" applyBorder="1" applyAlignment="1">
      <alignment horizontal="center"/>
    </xf>
    <xf numFmtId="0" fontId="33" fillId="9" borderId="20" xfId="5" applyFont="1" applyFill="1" applyBorder="1" applyAlignment="1">
      <alignment horizontal="center"/>
    </xf>
    <xf numFmtId="169" fontId="33" fillId="9" borderId="20" xfId="5" applyNumberFormat="1" applyFont="1" applyFill="1" applyBorder="1" applyAlignment="1">
      <alignment horizontal="center"/>
    </xf>
    <xf numFmtId="169" fontId="33" fillId="9" borderId="21" xfId="5" applyNumberFormat="1" applyFont="1" applyFill="1" applyBorder="1" applyAlignment="1">
      <alignment horizontal="center"/>
    </xf>
    <xf numFmtId="0" fontId="34" fillId="0" borderId="0" xfId="0" applyFont="1"/>
    <xf numFmtId="0" fontId="11" fillId="0" borderId="22" xfId="5" applyFont="1" applyBorder="1" applyAlignment="1">
      <alignment horizontal="right"/>
    </xf>
    <xf numFmtId="0" fontId="33" fillId="9" borderId="0" xfId="5" applyFont="1" applyFill="1" applyAlignment="1">
      <alignment horizontal="center"/>
    </xf>
    <xf numFmtId="0" fontId="33" fillId="9" borderId="23" xfId="5" applyFont="1" applyFill="1" applyBorder="1" applyAlignment="1">
      <alignment horizontal="center"/>
    </xf>
    <xf numFmtId="0" fontId="11" fillId="9" borderId="0" xfId="5" applyFont="1" applyFill="1" applyAlignment="1">
      <alignment horizontal="center"/>
    </xf>
    <xf numFmtId="0" fontId="11" fillId="0" borderId="24" xfId="5" applyFont="1" applyBorder="1" applyAlignment="1">
      <alignment horizontal="right"/>
    </xf>
    <xf numFmtId="0" fontId="11" fillId="9" borderId="16" xfId="5" applyFont="1" applyFill="1" applyBorder="1" applyAlignment="1">
      <alignment horizontal="center"/>
    </xf>
    <xf numFmtId="0" fontId="33" fillId="9" borderId="16" xfId="5" applyFont="1" applyFill="1" applyBorder="1" applyAlignment="1">
      <alignment horizontal="center"/>
    </xf>
    <xf numFmtId="0" fontId="33" fillId="9" borderId="25" xfId="5" applyFont="1" applyFill="1" applyBorder="1" applyAlignment="1">
      <alignment horizontal="center"/>
    </xf>
    <xf numFmtId="165" fontId="16" fillId="0" borderId="0" xfId="2" applyNumberFormat="1" applyFont="1" applyAlignment="1">
      <alignment horizontal="center"/>
    </xf>
    <xf numFmtId="0" fontId="16" fillId="5" borderId="27" xfId="0" applyFont="1" applyFill="1" applyBorder="1"/>
    <xf numFmtId="0" fontId="16" fillId="5" borderId="0" xfId="0" applyFont="1" applyFill="1"/>
    <xf numFmtId="1" fontId="9" fillId="8" borderId="10" xfId="4" applyNumberFormat="1" applyFont="1" applyFill="1" applyBorder="1" applyAlignment="1">
      <alignment vertical="center" wrapText="1"/>
    </xf>
    <xf numFmtId="0" fontId="12" fillId="3" borderId="31" xfId="6" applyFont="1" applyFill="1" applyBorder="1" applyAlignment="1">
      <alignment vertical="center"/>
    </xf>
    <xf numFmtId="37" fontId="12" fillId="3" borderId="31" xfId="1" applyNumberFormat="1" applyFont="1" applyFill="1" applyBorder="1" applyAlignment="1">
      <alignment horizontal="center" vertical="center"/>
    </xf>
    <xf numFmtId="165" fontId="12" fillId="3" borderId="31" xfId="2" applyNumberFormat="1" applyFont="1" applyFill="1" applyBorder="1" applyAlignment="1">
      <alignment horizontal="center" vertical="center"/>
    </xf>
    <xf numFmtId="167" fontId="16" fillId="0" borderId="0" xfId="0" applyNumberFormat="1" applyFont="1"/>
    <xf numFmtId="0" fontId="14" fillId="5" borderId="0" xfId="6" applyFont="1" applyFill="1" applyAlignment="1">
      <alignment horizontal="left" vertical="center" indent="2"/>
    </xf>
    <xf numFmtId="37" fontId="14" fillId="5" borderId="0" xfId="1" applyNumberFormat="1" applyFont="1" applyFill="1" applyBorder="1" applyAlignment="1">
      <alignment horizontal="center" vertical="center"/>
    </xf>
    <xf numFmtId="165" fontId="14" fillId="5" borderId="0" xfId="2" applyNumberFormat="1" applyFont="1" applyFill="1" applyBorder="1" applyAlignment="1">
      <alignment horizontal="center" vertical="center"/>
    </xf>
    <xf numFmtId="0" fontId="12" fillId="0" borderId="12" xfId="6" applyFont="1" applyBorder="1" applyAlignment="1">
      <alignment vertical="center"/>
    </xf>
    <xf numFmtId="37" fontId="12" fillId="0" borderId="12" xfId="1" applyNumberFormat="1" applyFont="1" applyFill="1" applyBorder="1" applyAlignment="1">
      <alignment horizontal="center" vertical="center"/>
    </xf>
    <xf numFmtId="165" fontId="12" fillId="0" borderId="12" xfId="2" applyNumberFormat="1" applyFont="1" applyFill="1" applyBorder="1" applyAlignment="1">
      <alignment horizontal="center" vertical="center"/>
    </xf>
    <xf numFmtId="0" fontId="12" fillId="0" borderId="26" xfId="6" applyFont="1" applyBorder="1" applyAlignment="1">
      <alignment vertical="center"/>
    </xf>
    <xf numFmtId="37" fontId="12" fillId="0" borderId="26" xfId="1" applyNumberFormat="1" applyFont="1" applyFill="1" applyBorder="1" applyAlignment="1">
      <alignment horizontal="center" vertical="center"/>
    </xf>
    <xf numFmtId="165" fontId="12" fillId="0" borderId="26" xfId="2" applyNumberFormat="1" applyFont="1" applyFill="1" applyBorder="1" applyAlignment="1">
      <alignment horizontal="center" vertical="center"/>
    </xf>
    <xf numFmtId="0" fontId="12" fillId="5" borderId="26" xfId="6" applyFont="1" applyFill="1" applyBorder="1" applyAlignment="1">
      <alignment vertical="center"/>
    </xf>
    <xf numFmtId="37" fontId="12" fillId="5" borderId="26" xfId="1" applyNumberFormat="1" applyFont="1" applyFill="1" applyBorder="1" applyAlignment="1">
      <alignment horizontal="center" vertical="center"/>
    </xf>
    <xf numFmtId="165" fontId="12" fillId="5" borderId="26" xfId="2" applyNumberFormat="1" applyFont="1" applyFill="1" applyBorder="1" applyAlignment="1">
      <alignment horizontal="center" vertical="center"/>
    </xf>
    <xf numFmtId="0" fontId="12" fillId="5" borderId="0" xfId="6" applyFont="1" applyFill="1" applyAlignment="1">
      <alignment horizontal="left" vertical="center" indent="1"/>
    </xf>
    <xf numFmtId="37" fontId="12" fillId="5" borderId="0" xfId="1" applyNumberFormat="1" applyFont="1" applyFill="1" applyBorder="1" applyAlignment="1">
      <alignment horizontal="center" vertical="center"/>
    </xf>
    <xf numFmtId="165" fontId="12" fillId="5" borderId="0" xfId="2" applyNumberFormat="1" applyFont="1" applyFill="1" applyBorder="1" applyAlignment="1">
      <alignment horizontal="center" vertical="center"/>
    </xf>
    <xf numFmtId="0" fontId="12" fillId="0" borderId="20" xfId="6" applyFont="1" applyBorder="1" applyAlignment="1">
      <alignment vertical="center" wrapText="1"/>
    </xf>
    <xf numFmtId="37" fontId="12" fillId="0" borderId="20" xfId="1" applyNumberFormat="1" applyFont="1" applyFill="1" applyBorder="1" applyAlignment="1">
      <alignment horizontal="center" vertical="center" wrapText="1"/>
    </xf>
    <xf numFmtId="165" fontId="12" fillId="0" borderId="20" xfId="2" applyNumberFormat="1" applyFont="1" applyFill="1" applyBorder="1" applyAlignment="1">
      <alignment horizontal="center" vertical="center" wrapText="1"/>
    </xf>
    <xf numFmtId="0" fontId="14" fillId="5" borderId="0" xfId="6" applyFont="1" applyFill="1" applyAlignment="1">
      <alignment horizontal="left" vertical="center" indent="1"/>
    </xf>
    <xf numFmtId="37" fontId="12" fillId="3" borderId="16" xfId="1" applyNumberFormat="1" applyFont="1" applyFill="1" applyBorder="1" applyAlignment="1">
      <alignment horizontal="center" vertical="center" wrapText="1"/>
    </xf>
    <xf numFmtId="165" fontId="12" fillId="3" borderId="16" xfId="2" applyNumberFormat="1" applyFont="1" applyFill="1" applyBorder="1" applyAlignment="1">
      <alignment horizontal="center" vertical="center" wrapText="1"/>
    </xf>
    <xf numFmtId="0" fontId="12" fillId="0" borderId="0" xfId="6" applyFont="1" applyAlignment="1">
      <alignment vertical="center" wrapText="1"/>
    </xf>
    <xf numFmtId="37" fontId="12" fillId="0" borderId="0" xfId="1" applyNumberFormat="1" applyFont="1" applyFill="1" applyBorder="1" applyAlignment="1">
      <alignment horizontal="center" vertical="center" wrapText="1"/>
    </xf>
    <xf numFmtId="165" fontId="12" fillId="0" borderId="0" xfId="2" applyNumberFormat="1" applyFont="1" applyFill="1" applyBorder="1" applyAlignment="1">
      <alignment horizontal="center" vertical="center" wrapText="1"/>
    </xf>
    <xf numFmtId="37" fontId="9" fillId="9" borderId="16" xfId="1" applyNumberFormat="1" applyFont="1" applyFill="1" applyBorder="1" applyAlignment="1">
      <alignment horizontal="center" vertical="center"/>
    </xf>
    <xf numFmtId="165" fontId="9" fillId="9" borderId="16" xfId="2" applyNumberFormat="1" applyFont="1" applyFill="1" applyBorder="1" applyAlignment="1">
      <alignment horizontal="center" vertical="center"/>
    </xf>
    <xf numFmtId="167" fontId="21" fillId="0" borderId="0" xfId="0" applyNumberFormat="1" applyFont="1"/>
    <xf numFmtId="165" fontId="21" fillId="0" borderId="0" xfId="2" applyNumberFormat="1" applyFont="1" applyAlignment="1">
      <alignment horizontal="center"/>
    </xf>
    <xf numFmtId="175" fontId="21" fillId="0" borderId="0" xfId="2" applyNumberFormat="1" applyFont="1" applyAlignment="1">
      <alignment horizontal="center"/>
    </xf>
    <xf numFmtId="0" fontId="21" fillId="0" borderId="1" xfId="0" applyFont="1" applyBorder="1"/>
    <xf numFmtId="37" fontId="16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2" xfId="0" applyFont="1" applyBorder="1" applyAlignment="1">
      <alignment horizontal="left" vertical="center"/>
    </xf>
    <xf numFmtId="0" fontId="36" fillId="0" borderId="2" xfId="0" applyFont="1" applyBorder="1" applyAlignment="1">
      <alignment vertical="center"/>
    </xf>
    <xf numFmtId="174" fontId="12" fillId="2" borderId="32" xfId="1" applyNumberFormat="1" applyFont="1" applyFill="1" applyBorder="1" applyAlignment="1">
      <alignment horizontal="center" vertical="center"/>
    </xf>
    <xf numFmtId="37" fontId="14" fillId="4" borderId="5" xfId="1" applyNumberFormat="1" applyFont="1" applyFill="1" applyBorder="1" applyAlignment="1">
      <alignment horizontal="center" vertical="center"/>
    </xf>
    <xf numFmtId="174" fontId="14" fillId="4" borderId="5" xfId="1" applyNumberFormat="1" applyFont="1" applyFill="1" applyBorder="1" applyAlignment="1">
      <alignment horizontal="center" vertical="center"/>
    </xf>
    <xf numFmtId="37" fontId="9" fillId="9" borderId="31" xfId="1" applyNumberFormat="1" applyFont="1" applyFill="1" applyBorder="1" applyAlignment="1">
      <alignment horizontal="center"/>
    </xf>
    <xf numFmtId="174" fontId="9" fillId="9" borderId="31" xfId="1" applyNumberFormat="1" applyFont="1" applyFill="1" applyBorder="1" applyAlignment="1">
      <alignment horizontal="center"/>
    </xf>
    <xf numFmtId="167" fontId="12" fillId="2" borderId="32" xfId="3" applyNumberFormat="1" applyFont="1" applyFill="1" applyBorder="1" applyAlignment="1">
      <alignment wrapText="1"/>
    </xf>
    <xf numFmtId="1" fontId="7" fillId="8" borderId="0" xfId="4" applyNumberFormat="1" applyFont="1" applyFill="1" applyAlignment="1">
      <alignment horizontal="left" vertical="center" wrapText="1"/>
    </xf>
    <xf numFmtId="1" fontId="7" fillId="8" borderId="0" xfId="4" applyNumberFormat="1" applyFont="1" applyFill="1" applyAlignment="1">
      <alignment horizontal="center" vertical="center" wrapText="1"/>
    </xf>
    <xf numFmtId="1" fontId="7" fillId="0" borderId="0" xfId="4" applyNumberFormat="1" applyFont="1" applyAlignment="1">
      <alignment horizontal="left" vertical="center" wrapText="1"/>
    </xf>
    <xf numFmtId="1" fontId="7" fillId="0" borderId="0" xfId="4" applyNumberFormat="1" applyFont="1" applyAlignment="1">
      <alignment horizontal="center" vertical="center" wrapText="1"/>
    </xf>
    <xf numFmtId="1" fontId="33" fillId="8" borderId="28" xfId="4" applyNumberFormat="1" applyFont="1" applyFill="1" applyBorder="1" applyAlignment="1">
      <alignment vertical="center" wrapText="1"/>
    </xf>
    <xf numFmtId="1" fontId="11" fillId="8" borderId="38" xfId="4" applyNumberFormat="1" applyFont="1" applyFill="1" applyBorder="1" applyAlignment="1">
      <alignment vertical="center" wrapText="1"/>
    </xf>
    <xf numFmtId="14" fontId="10" fillId="9" borderId="39" xfId="0" applyNumberFormat="1" applyFont="1" applyFill="1" applyBorder="1" applyAlignment="1">
      <alignment horizontal="center" vertical="center"/>
    </xf>
    <xf numFmtId="14" fontId="10" fillId="9" borderId="40" xfId="0" applyNumberFormat="1" applyFont="1" applyFill="1" applyBorder="1" applyAlignment="1">
      <alignment horizontal="center" vertical="center"/>
    </xf>
    <xf numFmtId="37" fontId="12" fillId="3" borderId="14" xfId="1" applyNumberFormat="1" applyFont="1" applyFill="1" applyBorder="1" applyAlignment="1">
      <alignment horizontal="center" vertical="center"/>
    </xf>
    <xf numFmtId="167" fontId="12" fillId="0" borderId="15" xfId="3" applyNumberFormat="1" applyFont="1" applyFill="1" applyBorder="1" applyAlignment="1">
      <alignment horizontal="left" indent="1"/>
    </xf>
    <xf numFmtId="37" fontId="12" fillId="0" borderId="15" xfId="1" applyNumberFormat="1" applyFont="1" applyFill="1" applyBorder="1" applyAlignment="1">
      <alignment horizontal="center" vertical="center"/>
    </xf>
    <xf numFmtId="37" fontId="9" fillId="9" borderId="13" xfId="1" applyNumberFormat="1" applyFont="1" applyFill="1" applyBorder="1" applyAlignment="1">
      <alignment horizontal="center"/>
    </xf>
    <xf numFmtId="37" fontId="9" fillId="9" borderId="0" xfId="1" applyNumberFormat="1" applyFont="1" applyFill="1" applyBorder="1" applyAlignment="1">
      <alignment horizontal="center"/>
    </xf>
    <xf numFmtId="14" fontId="10" fillId="9" borderId="8" xfId="0" applyNumberFormat="1" applyFont="1" applyFill="1" applyBorder="1" applyAlignment="1">
      <alignment horizontal="center" vertical="center"/>
    </xf>
    <xf numFmtId="14" fontId="10" fillId="9" borderId="29" xfId="0" applyNumberFormat="1" applyFont="1" applyFill="1" applyBorder="1" applyAlignment="1">
      <alignment horizontal="center" vertical="center"/>
    </xf>
    <xf numFmtId="165" fontId="6" fillId="0" borderId="0" xfId="2" applyNumberFormat="1" applyFont="1"/>
    <xf numFmtId="0" fontId="14" fillId="0" borderId="5" xfId="0" applyFont="1" applyBorder="1" applyAlignment="1">
      <alignment vertical="center" wrapText="1" readingOrder="1"/>
    </xf>
    <xf numFmtId="169" fontId="9" fillId="9" borderId="31" xfId="1" applyNumberFormat="1" applyFont="1" applyFill="1" applyBorder="1" applyAlignment="1">
      <alignment horizontal="center"/>
    </xf>
    <xf numFmtId="164" fontId="9" fillId="9" borderId="31" xfId="1" applyNumberFormat="1" applyFont="1" applyFill="1" applyBorder="1" applyAlignment="1">
      <alignment horizontal="center"/>
    </xf>
    <xf numFmtId="0" fontId="37" fillId="9" borderId="0" xfId="0" applyFont="1" applyFill="1" applyAlignment="1">
      <alignment horizontal="center" vertical="center" wrapText="1"/>
    </xf>
    <xf numFmtId="14" fontId="37" fillId="9" borderId="0" xfId="0" applyNumberFormat="1" applyFont="1" applyFill="1" applyAlignment="1">
      <alignment horizontal="center" vertical="center" wrapText="1"/>
    </xf>
    <xf numFmtId="164" fontId="12" fillId="3" borderId="16" xfId="1" applyNumberFormat="1" applyFont="1" applyFill="1" applyBorder="1" applyAlignment="1">
      <alignment horizontal="center" vertical="center"/>
    </xf>
    <xf numFmtId="14" fontId="14" fillId="4" borderId="5" xfId="1" applyNumberFormat="1" applyFont="1" applyFill="1" applyBorder="1" applyAlignment="1">
      <alignment horizontal="center" vertical="center"/>
    </xf>
    <xf numFmtId="37" fontId="34" fillId="0" borderId="0" xfId="0" applyNumberFormat="1" applyFont="1" applyAlignment="1">
      <alignment horizontal="center"/>
    </xf>
    <xf numFmtId="4" fontId="34" fillId="0" borderId="0" xfId="0" applyNumberFormat="1" applyFont="1" applyAlignment="1">
      <alignment horizontal="center" vertical="center"/>
    </xf>
    <xf numFmtId="171" fontId="34" fillId="0" borderId="0" xfId="0" applyNumberFormat="1" applyFont="1" applyAlignment="1">
      <alignment horizontal="center"/>
    </xf>
    <xf numFmtId="0" fontId="8" fillId="0" borderId="0" xfId="4" applyFont="1"/>
    <xf numFmtId="0" fontId="38" fillId="0" borderId="0" xfId="6" applyFont="1"/>
    <xf numFmtId="37" fontId="6" fillId="0" borderId="0" xfId="0" applyNumberFormat="1" applyFont="1"/>
    <xf numFmtId="164" fontId="12" fillId="3" borderId="31" xfId="1" applyNumberFormat="1" applyFont="1" applyFill="1" applyBorder="1" applyAlignment="1">
      <alignment horizontal="center" vertical="center"/>
    </xf>
    <xf numFmtId="164" fontId="14" fillId="5" borderId="0" xfId="1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164" fontId="12" fillId="0" borderId="12" xfId="1" applyNumberFormat="1" applyFont="1" applyFill="1" applyBorder="1" applyAlignment="1">
      <alignment horizontal="center" vertical="center"/>
    </xf>
    <xf numFmtId="164" fontId="12" fillId="0" borderId="20" xfId="1" applyNumberFormat="1" applyFont="1" applyFill="1" applyBorder="1" applyAlignment="1">
      <alignment horizontal="center" vertical="center"/>
    </xf>
    <xf numFmtId="164" fontId="12" fillId="0" borderId="26" xfId="1" applyNumberFormat="1" applyFont="1" applyFill="1" applyBorder="1" applyAlignment="1">
      <alignment horizontal="center" vertical="center"/>
    </xf>
    <xf numFmtId="164" fontId="12" fillId="5" borderId="26" xfId="1" applyNumberFormat="1" applyFont="1" applyFill="1" applyBorder="1" applyAlignment="1">
      <alignment horizontal="center" vertical="center"/>
    </xf>
    <xf numFmtId="165" fontId="14" fillId="4" borderId="5" xfId="2" applyNumberFormat="1" applyFont="1" applyFill="1" applyBorder="1" applyAlignment="1">
      <alignment horizontal="center" vertical="center"/>
    </xf>
    <xf numFmtId="164" fontId="9" fillId="9" borderId="16" xfId="1" applyNumberFormat="1" applyFont="1" applyFill="1" applyBorder="1" applyAlignment="1">
      <alignment horizontal="center" vertical="center"/>
    </xf>
    <xf numFmtId="0" fontId="7" fillId="10" borderId="0" xfId="0" applyFont="1" applyFill="1"/>
    <xf numFmtId="43" fontId="7" fillId="10" borderId="0" xfId="1" applyFont="1" applyFill="1"/>
    <xf numFmtId="3" fontId="7" fillId="10" borderId="0" xfId="0" applyNumberFormat="1" applyFont="1" applyFill="1"/>
    <xf numFmtId="167" fontId="6" fillId="0" borderId="0" xfId="1" applyNumberFormat="1" applyFont="1"/>
    <xf numFmtId="0" fontId="12" fillId="3" borderId="16" xfId="6" applyFont="1" applyFill="1" applyBorder="1" applyAlignment="1">
      <alignment vertical="center"/>
    </xf>
    <xf numFmtId="167" fontId="14" fillId="0" borderId="6" xfId="1" applyNumberFormat="1" applyFont="1" applyBorder="1" applyAlignment="1">
      <alignment vertical="center" wrapText="1" readingOrder="1"/>
    </xf>
    <xf numFmtId="167" fontId="14" fillId="0" borderId="5" xfId="1" applyNumberFormat="1" applyFont="1" applyBorder="1" applyAlignment="1">
      <alignment vertical="center" wrapText="1" readingOrder="1"/>
    </xf>
    <xf numFmtId="167" fontId="9" fillId="9" borderId="31" xfId="1" applyNumberFormat="1" applyFont="1" applyFill="1" applyBorder="1" applyAlignment="1">
      <alignment horizontal="center"/>
    </xf>
    <xf numFmtId="167" fontId="9" fillId="9" borderId="13" xfId="1" applyNumberFormat="1" applyFont="1" applyFill="1" applyBorder="1" applyAlignment="1">
      <alignment horizontal="center"/>
    </xf>
    <xf numFmtId="167" fontId="9" fillId="9" borderId="0" xfId="1" applyNumberFormat="1" applyFont="1" applyFill="1" applyBorder="1" applyAlignment="1">
      <alignment horizontal="center"/>
    </xf>
    <xf numFmtId="167" fontId="9" fillId="9" borderId="16" xfId="1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 vertical="center"/>
    </xf>
    <xf numFmtId="0" fontId="12" fillId="3" borderId="20" xfId="6" applyFont="1" applyFill="1" applyBorder="1" applyAlignment="1">
      <alignment vertical="center"/>
    </xf>
    <xf numFmtId="0" fontId="12" fillId="3" borderId="16" xfId="6" applyFont="1" applyFill="1" applyBorder="1" applyAlignment="1">
      <alignment horizontal="left" vertical="center" indent="1"/>
    </xf>
    <xf numFmtId="37" fontId="14" fillId="0" borderId="5" xfId="1" applyNumberFormat="1" applyFont="1" applyBorder="1" applyAlignment="1">
      <alignment vertical="center" wrapText="1" readingOrder="1"/>
    </xf>
    <xf numFmtId="174" fontId="14" fillId="0" borderId="5" xfId="1" applyNumberFormat="1" applyFont="1" applyBorder="1" applyAlignment="1">
      <alignment vertical="center" wrapText="1" readingOrder="1"/>
    </xf>
    <xf numFmtId="0" fontId="6" fillId="0" borderId="41" xfId="0" applyFont="1" applyBorder="1" applyAlignment="1">
      <alignment horizontal="center" vertical="center"/>
    </xf>
    <xf numFmtId="14" fontId="10" fillId="9" borderId="9" xfId="0" applyNumberFormat="1" applyFont="1" applyFill="1" applyBorder="1" applyAlignment="1">
      <alignment horizontal="center" vertical="center"/>
    </xf>
    <xf numFmtId="14" fontId="10" fillId="9" borderId="12" xfId="0" applyNumberFormat="1" applyFont="1" applyFill="1" applyBorder="1" applyAlignment="1">
      <alignment horizontal="center" vertical="center"/>
    </xf>
    <xf numFmtId="167" fontId="12" fillId="3" borderId="31" xfId="1" applyNumberFormat="1" applyFont="1" applyFill="1" applyBorder="1" applyAlignment="1">
      <alignment vertical="center"/>
    </xf>
    <xf numFmtId="0" fontId="12" fillId="3" borderId="31" xfId="14" applyFont="1" applyFill="1" applyBorder="1" applyAlignment="1">
      <alignment vertical="center"/>
    </xf>
    <xf numFmtId="0" fontId="14" fillId="5" borderId="0" xfId="14" applyFont="1" applyFill="1" applyAlignment="1">
      <alignment horizontal="left" vertical="center" indent="2"/>
    </xf>
    <xf numFmtId="0" fontId="12" fillId="0" borderId="12" xfId="14" applyFont="1" applyBorder="1" applyAlignment="1">
      <alignment vertical="center"/>
    </xf>
    <xf numFmtId="0" fontId="12" fillId="0" borderId="26" xfId="14" applyFont="1" applyBorder="1" applyAlignment="1">
      <alignment vertical="center"/>
    </xf>
    <xf numFmtId="0" fontId="12" fillId="5" borderId="26" xfId="14" applyFont="1" applyFill="1" applyBorder="1" applyAlignment="1">
      <alignment vertical="center"/>
    </xf>
    <xf numFmtId="0" fontId="9" fillId="9" borderId="16" xfId="8" applyFont="1" applyFill="1" applyBorder="1" applyAlignment="1">
      <alignment vertical="center"/>
    </xf>
    <xf numFmtId="0" fontId="9" fillId="9" borderId="16" xfId="14" applyFont="1" applyFill="1" applyBorder="1" applyAlignment="1">
      <alignment vertical="center"/>
    </xf>
    <xf numFmtId="0" fontId="12" fillId="3" borderId="16" xfId="6" applyFont="1" applyFill="1" applyBorder="1" applyAlignment="1">
      <alignment vertical="top" wrapText="1"/>
    </xf>
    <xf numFmtId="0" fontId="12" fillId="3" borderId="31" xfId="14" applyFont="1" applyFill="1" applyBorder="1" applyAlignment="1">
      <alignment vertical="top"/>
    </xf>
    <xf numFmtId="0" fontId="14" fillId="5" borderId="0" xfId="14" applyFont="1" applyFill="1" applyAlignment="1">
      <alignment horizontal="left" vertical="top"/>
    </xf>
    <xf numFmtId="0" fontId="12" fillId="0" borderId="12" xfId="14" applyFont="1" applyBorder="1" applyAlignment="1">
      <alignment vertical="top"/>
    </xf>
    <xf numFmtId="0" fontId="12" fillId="0" borderId="26" xfId="14" applyFont="1" applyBorder="1" applyAlignment="1">
      <alignment vertical="top"/>
    </xf>
    <xf numFmtId="0" fontId="12" fillId="5" borderId="26" xfId="14" applyFont="1" applyFill="1" applyBorder="1" applyAlignment="1">
      <alignment vertical="top"/>
    </xf>
    <xf numFmtId="0" fontId="12" fillId="5" borderId="0" xfId="14" applyFont="1" applyFill="1" applyAlignment="1">
      <alignment horizontal="left" vertical="top"/>
    </xf>
    <xf numFmtId="0" fontId="12" fillId="0" borderId="20" xfId="14" applyFont="1" applyBorder="1" applyAlignment="1">
      <alignment vertical="top" wrapText="1"/>
    </xf>
    <xf numFmtId="0" fontId="12" fillId="3" borderId="16" xfId="14" applyFont="1" applyFill="1" applyBorder="1" applyAlignment="1">
      <alignment vertical="top" wrapText="1"/>
    </xf>
    <xf numFmtId="0" fontId="12" fillId="0" borderId="0" xfId="14" applyFont="1" applyAlignment="1">
      <alignment vertical="top" wrapText="1"/>
    </xf>
    <xf numFmtId="0" fontId="9" fillId="9" borderId="16" xfId="14" applyFont="1" applyFill="1" applyBorder="1" applyAlignment="1">
      <alignment vertical="top"/>
    </xf>
    <xf numFmtId="37" fontId="16" fillId="0" borderId="0" xfId="0" applyNumberFormat="1" applyFont="1"/>
    <xf numFmtId="170" fontId="39" fillId="5" borderId="0" xfId="10" applyNumberFormat="1" applyFont="1" applyFill="1" applyBorder="1" applyAlignment="1">
      <alignment horizontal="center" vertical="center"/>
    </xf>
    <xf numFmtId="170" fontId="39" fillId="3" borderId="0" xfId="10" applyNumberFormat="1" applyFont="1" applyFill="1" applyBorder="1" applyAlignment="1">
      <alignment horizontal="center" vertical="center"/>
    </xf>
    <xf numFmtId="166" fontId="9" fillId="9" borderId="16" xfId="1" applyNumberFormat="1" applyFont="1" applyFill="1" applyBorder="1" applyAlignment="1">
      <alignment horizontal="center"/>
    </xf>
    <xf numFmtId="0" fontId="40" fillId="0" borderId="0" xfId="6" applyFont="1" applyAlignment="1">
      <alignment vertical="center"/>
    </xf>
    <xf numFmtId="0" fontId="30" fillId="0" borderId="0" xfId="6" applyFont="1" applyAlignment="1">
      <alignment vertical="center"/>
    </xf>
    <xf numFmtId="0" fontId="40" fillId="0" borderId="0" xfId="6" applyFont="1" applyAlignment="1">
      <alignment horizontal="center" vertical="center"/>
    </xf>
    <xf numFmtId="0" fontId="40" fillId="5" borderId="0" xfId="6" applyFont="1" applyFill="1" applyAlignment="1">
      <alignment vertical="center"/>
    </xf>
    <xf numFmtId="172" fontId="9" fillId="5" borderId="0" xfId="8" applyNumberFormat="1" applyFont="1" applyFill="1" applyAlignment="1">
      <alignment horizontal="center" vertical="center" wrapText="1"/>
    </xf>
    <xf numFmtId="0" fontId="40" fillId="5" borderId="0" xfId="7" applyFont="1" applyFill="1" applyAlignment="1">
      <alignment vertical="center"/>
    </xf>
    <xf numFmtId="170" fontId="30" fillId="5" borderId="0" xfId="10" applyNumberFormat="1" applyFont="1" applyFill="1" applyBorder="1" applyAlignment="1">
      <alignment horizontal="center" vertical="center"/>
    </xf>
    <xf numFmtId="0" fontId="25" fillId="5" borderId="0" xfId="8" applyFont="1" applyFill="1" applyAlignment="1">
      <alignment horizontal="left" vertical="center" wrapText="1"/>
    </xf>
    <xf numFmtId="41" fontId="40" fillId="5" borderId="0" xfId="6" applyNumberFormat="1" applyFont="1" applyFill="1" applyAlignment="1">
      <alignment vertical="center"/>
    </xf>
    <xf numFmtId="165" fontId="40" fillId="5" borderId="0" xfId="13" applyNumberFormat="1" applyFont="1" applyFill="1" applyBorder="1" applyAlignment="1">
      <alignment horizontal="left" vertical="center"/>
    </xf>
    <xf numFmtId="173" fontId="25" fillId="5" borderId="0" xfId="10" applyNumberFormat="1" applyFont="1" applyFill="1" applyBorder="1" applyAlignment="1">
      <alignment horizontal="center" vertical="center"/>
    </xf>
    <xf numFmtId="170" fontId="9" fillId="5" borderId="0" xfId="10" applyNumberFormat="1" applyFont="1" applyFill="1" applyBorder="1" applyAlignment="1">
      <alignment horizontal="center" vertical="center"/>
    </xf>
    <xf numFmtId="37" fontId="40" fillId="5" borderId="0" xfId="6" applyNumberFormat="1" applyFont="1" applyFill="1" applyAlignment="1">
      <alignment horizontal="center" vertical="center"/>
    </xf>
    <xf numFmtId="0" fontId="40" fillId="5" borderId="0" xfId="6" applyFont="1" applyFill="1" applyAlignment="1">
      <alignment horizontal="center" vertical="center"/>
    </xf>
    <xf numFmtId="164" fontId="12" fillId="2" borderId="42" xfId="1" applyNumberFormat="1" applyFont="1" applyFill="1" applyBorder="1" applyAlignment="1">
      <alignment horizontal="left" vertical="center"/>
    </xf>
    <xf numFmtId="164" fontId="12" fillId="2" borderId="42" xfId="1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 readingOrder="1"/>
    </xf>
    <xf numFmtId="37" fontId="14" fillId="4" borderId="6" xfId="1" applyNumberFormat="1" applyFont="1" applyFill="1" applyBorder="1" applyAlignment="1">
      <alignment horizontal="center" vertical="center"/>
    </xf>
    <xf numFmtId="14" fontId="14" fillId="4" borderId="6" xfId="1" applyNumberFormat="1" applyFont="1" applyFill="1" applyBorder="1" applyAlignment="1">
      <alignment horizontal="center" vertical="center"/>
    </xf>
    <xf numFmtId="164" fontId="14" fillId="4" borderId="6" xfId="1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readingOrder="1"/>
    </xf>
    <xf numFmtId="0" fontId="14" fillId="0" borderId="5" xfId="0" applyFont="1" applyBorder="1" applyAlignment="1">
      <alignment horizontal="left" vertical="center" readingOrder="1"/>
    </xf>
    <xf numFmtId="0" fontId="12" fillId="3" borderId="5" xfId="0" applyFont="1" applyFill="1" applyBorder="1" applyAlignment="1">
      <alignment horizontal="left" vertical="center" readingOrder="1"/>
    </xf>
    <xf numFmtId="37" fontId="12" fillId="3" borderId="5" xfId="1" applyNumberFormat="1" applyFont="1" applyFill="1" applyBorder="1" applyAlignment="1">
      <alignment horizontal="center" vertical="center"/>
    </xf>
    <xf numFmtId="14" fontId="12" fillId="3" borderId="5" xfId="1" applyNumberFormat="1" applyFont="1" applyFill="1" applyBorder="1" applyAlignment="1">
      <alignment horizontal="center" vertical="center"/>
    </xf>
    <xf numFmtId="164" fontId="12" fillId="3" borderId="5" xfId="1" applyNumberFormat="1" applyFont="1" applyFill="1" applyBorder="1" applyAlignment="1">
      <alignment horizontal="center" vertical="center"/>
    </xf>
    <xf numFmtId="167" fontId="9" fillId="9" borderId="31" xfId="3" applyNumberFormat="1" applyFont="1" applyFill="1" applyBorder="1" applyAlignment="1"/>
    <xf numFmtId="167" fontId="9" fillId="9" borderId="13" xfId="3" applyNumberFormat="1" applyFont="1" applyFill="1" applyBorder="1" applyAlignment="1"/>
    <xf numFmtId="166" fontId="9" fillId="9" borderId="13" xfId="1" applyNumberFormat="1" applyFont="1" applyFill="1" applyBorder="1" applyAlignment="1">
      <alignment horizontal="center"/>
    </xf>
    <xf numFmtId="167" fontId="9" fillId="9" borderId="16" xfId="3" applyNumberFormat="1" applyFont="1" applyFill="1" applyBorder="1" applyAlignment="1"/>
    <xf numFmtId="37" fontId="28" fillId="0" borderId="0" xfId="1" applyNumberFormat="1" applyFont="1"/>
    <xf numFmtId="37" fontId="16" fillId="0" borderId="0" xfId="1" applyNumberFormat="1" applyFont="1"/>
    <xf numFmtId="43" fontId="16" fillId="0" borderId="0" xfId="1" applyFont="1"/>
    <xf numFmtId="0" fontId="2" fillId="0" borderId="0" xfId="0" applyFont="1" applyAlignment="1">
      <alignment wrapText="1"/>
    </xf>
    <xf numFmtId="0" fontId="11" fillId="0" borderId="19" xfId="5" applyFont="1" applyBorder="1" applyAlignment="1">
      <alignment horizontal="right" wrapText="1"/>
    </xf>
    <xf numFmtId="0" fontId="11" fillId="0" borderId="22" xfId="5" applyFont="1" applyBorder="1" applyAlignment="1">
      <alignment horizontal="right" wrapText="1"/>
    </xf>
    <xf numFmtId="0" fontId="11" fillId="0" borderId="24" xfId="5" applyFont="1" applyBorder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12" fillId="3" borderId="31" xfId="14" applyFont="1" applyFill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 readingOrder="1"/>
    </xf>
    <xf numFmtId="0" fontId="12" fillId="0" borderId="12" xfId="14" applyFont="1" applyBorder="1" applyAlignment="1">
      <alignment vertical="center" wrapText="1"/>
    </xf>
    <xf numFmtId="0" fontId="9" fillId="9" borderId="16" xfId="14" applyFont="1" applyFill="1" applyBorder="1" applyAlignment="1">
      <alignment vertical="center" wrapText="1"/>
    </xf>
    <xf numFmtId="0" fontId="7" fillId="10" borderId="0" xfId="0" applyFont="1" applyFill="1" applyAlignment="1">
      <alignment wrapText="1"/>
    </xf>
    <xf numFmtId="174" fontId="9" fillId="9" borderId="31" xfId="1" applyNumberFormat="1" applyFont="1" applyFill="1" applyBorder="1" applyAlignment="1">
      <alignment horizontal="right"/>
    </xf>
    <xf numFmtId="174" fontId="12" fillId="3" borderId="31" xfId="14" applyNumberFormat="1" applyFont="1" applyFill="1" applyBorder="1" applyAlignment="1">
      <alignment vertical="center"/>
    </xf>
    <xf numFmtId="37" fontId="16" fillId="0" borderId="0" xfId="0" applyNumberFormat="1" applyFont="1" applyAlignment="1">
      <alignment horizontal="center" vertical="center"/>
    </xf>
    <xf numFmtId="167" fontId="12" fillId="3" borderId="20" xfId="1" applyNumberFormat="1" applyFont="1" applyFill="1" applyBorder="1" applyAlignment="1">
      <alignment vertical="center"/>
    </xf>
    <xf numFmtId="0" fontId="31" fillId="7" borderId="16" xfId="0" applyFont="1" applyFill="1" applyBorder="1" applyAlignment="1">
      <alignment vertical="center"/>
    </xf>
    <xf numFmtId="167" fontId="12" fillId="3" borderId="31" xfId="14" applyNumberFormat="1" applyFont="1" applyFill="1" applyBorder="1" applyAlignment="1">
      <alignment vertical="center"/>
    </xf>
    <xf numFmtId="167" fontId="12" fillId="3" borderId="20" xfId="14" applyNumberFormat="1" applyFont="1" applyFill="1" applyBorder="1" applyAlignment="1">
      <alignment vertical="center"/>
    </xf>
    <xf numFmtId="167" fontId="12" fillId="3" borderId="16" xfId="14" applyNumberFormat="1" applyFont="1" applyFill="1" applyBorder="1" applyAlignment="1">
      <alignment horizontal="left" vertical="center" indent="1"/>
    </xf>
    <xf numFmtId="37" fontId="16" fillId="0" borderId="0" xfId="1" applyNumberFormat="1" applyFont="1" applyAlignment="1">
      <alignment horizontal="center" vertical="center"/>
    </xf>
    <xf numFmtId="0" fontId="9" fillId="10" borderId="0" xfId="0" applyFont="1" applyFill="1" applyAlignment="1">
      <alignment horizontal="left"/>
    </xf>
    <xf numFmtId="37" fontId="9" fillId="10" borderId="0" xfId="0" applyNumberFormat="1" applyFont="1" applyFill="1" applyAlignment="1">
      <alignment horizontal="center"/>
    </xf>
    <xf numFmtId="0" fontId="16" fillId="0" borderId="0" xfId="0" applyFont="1" applyAlignment="1">
      <alignment horizontal="right"/>
    </xf>
    <xf numFmtId="1" fontId="9" fillId="8" borderId="9" xfId="4" applyNumberFormat="1" applyFont="1" applyFill="1" applyBorder="1" applyAlignment="1">
      <alignment horizontal="center" vertical="center" wrapText="1"/>
    </xf>
    <xf numFmtId="167" fontId="12" fillId="3" borderId="14" xfId="3" applyNumberFormat="1" applyFont="1" applyFill="1" applyBorder="1" applyAlignment="1">
      <alignment horizontal="left"/>
    </xf>
    <xf numFmtId="166" fontId="12" fillId="3" borderId="14" xfId="1" applyNumberFormat="1" applyFont="1" applyFill="1" applyBorder="1" applyAlignment="1">
      <alignment horizontal="center" vertical="center"/>
    </xf>
    <xf numFmtId="37" fontId="14" fillId="4" borderId="5" xfId="1" applyNumberFormat="1" applyFont="1" applyFill="1" applyBorder="1" applyAlignment="1">
      <alignment vertical="center"/>
    </xf>
    <xf numFmtId="1" fontId="9" fillId="8" borderId="9" xfId="4" applyNumberFormat="1" applyFont="1" applyFill="1" applyBorder="1" applyAlignment="1">
      <alignment vertical="center" wrapText="1"/>
    </xf>
    <xf numFmtId="167" fontId="41" fillId="3" borderId="44" xfId="3" applyNumberFormat="1" applyFont="1" applyFill="1" applyBorder="1" applyAlignment="1">
      <alignment horizontal="left"/>
    </xf>
    <xf numFmtId="166" fontId="12" fillId="3" borderId="44" xfId="1" applyNumberFormat="1" applyFont="1" applyFill="1" applyBorder="1" applyAlignment="1">
      <alignment horizontal="center" vertical="center"/>
    </xf>
    <xf numFmtId="169" fontId="14" fillId="4" borderId="6" xfId="1" applyNumberFormat="1" applyFont="1" applyFill="1" applyBorder="1" applyAlignment="1">
      <alignment horizontal="center" vertical="center"/>
    </xf>
    <xf numFmtId="169" fontId="14" fillId="4" borderId="5" xfId="1" applyNumberFormat="1" applyFont="1" applyFill="1" applyBorder="1" applyAlignment="1">
      <alignment horizontal="center" vertical="center"/>
    </xf>
    <xf numFmtId="167" fontId="41" fillId="3" borderId="45" xfId="3" applyNumberFormat="1" applyFont="1" applyFill="1" applyBorder="1" applyAlignment="1">
      <alignment horizontal="left"/>
    </xf>
    <xf numFmtId="166" fontId="12" fillId="3" borderId="45" xfId="1" applyNumberFormat="1" applyFont="1" applyFill="1" applyBorder="1" applyAlignment="1">
      <alignment horizontal="center" vertical="center"/>
    </xf>
    <xf numFmtId="169" fontId="12" fillId="3" borderId="45" xfId="1" applyNumberFormat="1" applyFont="1" applyFill="1" applyBorder="1" applyAlignment="1">
      <alignment horizontal="center" vertical="center"/>
    </xf>
    <xf numFmtId="164" fontId="12" fillId="3" borderId="45" xfId="1" applyNumberFormat="1" applyFont="1" applyFill="1" applyBorder="1" applyAlignment="1">
      <alignment horizontal="center" vertical="center"/>
    </xf>
    <xf numFmtId="37" fontId="34" fillId="0" borderId="0" xfId="0" applyNumberFormat="1" applyFont="1"/>
    <xf numFmtId="169" fontId="34" fillId="0" borderId="0" xfId="0" applyNumberFormat="1" applyFont="1"/>
    <xf numFmtId="169" fontId="9" fillId="8" borderId="9" xfId="4" applyNumberFormat="1" applyFont="1" applyFill="1" applyBorder="1" applyAlignment="1">
      <alignment horizontal="center" vertical="center" wrapText="1"/>
    </xf>
    <xf numFmtId="0" fontId="39" fillId="0" borderId="6" xfId="0" applyFont="1" applyBorder="1" applyAlignment="1">
      <alignment horizontal="left" vertical="center" wrapText="1" indent="1" readingOrder="1"/>
    </xf>
    <xf numFmtId="37" fontId="39" fillId="5" borderId="0" xfId="6" applyNumberFormat="1" applyFont="1" applyFill="1" applyAlignment="1">
      <alignment horizontal="center" vertical="center"/>
    </xf>
    <xf numFmtId="169" fontId="39" fillId="5" borderId="0" xfId="6" applyNumberFormat="1" applyFont="1" applyFill="1" applyAlignment="1">
      <alignment horizontal="center" vertical="center"/>
    </xf>
    <xf numFmtId="0" fontId="39" fillId="3" borderId="0" xfId="6" applyFont="1" applyFill="1" applyAlignment="1">
      <alignment horizontal="left" vertical="center"/>
    </xf>
    <xf numFmtId="37" fontId="39" fillId="3" borderId="0" xfId="6" applyNumberFormat="1" applyFont="1" applyFill="1" applyAlignment="1">
      <alignment horizontal="center" vertical="center"/>
    </xf>
    <xf numFmtId="0" fontId="44" fillId="0" borderId="0" xfId="14" applyFont="1" applyAlignment="1">
      <alignment horizontal="right"/>
    </xf>
    <xf numFmtId="0" fontId="45" fillId="9" borderId="0" xfId="0" applyFont="1" applyFill="1" applyAlignment="1">
      <alignment horizontal="center" vertical="center"/>
    </xf>
    <xf numFmtId="0" fontId="45" fillId="9" borderId="0" xfId="0" applyFont="1" applyFill="1" applyAlignment="1">
      <alignment horizontal="right" vertical="center"/>
    </xf>
    <xf numFmtId="0" fontId="46" fillId="0" borderId="0" xfId="0" applyFont="1"/>
    <xf numFmtId="37" fontId="44" fillId="0" borderId="0" xfId="14" applyNumberFormat="1" applyFont="1" applyAlignment="1">
      <alignment horizontal="right"/>
    </xf>
    <xf numFmtId="3" fontId="3" fillId="0" borderId="0" xfId="4" applyNumberFormat="1" applyAlignment="1">
      <alignment horizontal="center"/>
    </xf>
    <xf numFmtId="164" fontId="3" fillId="0" borderId="0" xfId="14" applyNumberFormat="1" applyAlignment="1">
      <alignment horizontal="right"/>
    </xf>
    <xf numFmtId="0" fontId="3" fillId="6" borderId="7" xfId="6" applyFill="1" applyBorder="1" applyAlignment="1">
      <alignment vertical="center"/>
    </xf>
    <xf numFmtId="174" fontId="3" fillId="0" borderId="7" xfId="6" applyNumberFormat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/>
    </xf>
    <xf numFmtId="0" fontId="10" fillId="9" borderId="36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/>
    </xf>
    <xf numFmtId="1" fontId="9" fillId="8" borderId="36" xfId="4" applyNumberFormat="1" applyFont="1" applyFill="1" applyBorder="1" applyAlignment="1">
      <alignment horizontal="center" vertical="center" wrapText="1"/>
    </xf>
    <xf numFmtId="1" fontId="9" fillId="8" borderId="11" xfId="4" applyNumberFormat="1" applyFont="1" applyFill="1" applyBorder="1" applyAlignment="1">
      <alignment horizontal="center" vertical="center" wrapText="1"/>
    </xf>
    <xf numFmtId="1" fontId="33" fillId="8" borderId="10" xfId="4" applyNumberFormat="1" applyFont="1" applyFill="1" applyBorder="1" applyAlignment="1">
      <alignment horizontal="center" vertical="center" wrapText="1"/>
    </xf>
    <xf numFmtId="1" fontId="33" fillId="8" borderId="37" xfId="4" applyNumberFormat="1" applyFont="1" applyFill="1" applyBorder="1" applyAlignment="1">
      <alignment horizontal="center" vertical="center" wrapText="1"/>
    </xf>
    <xf numFmtId="0" fontId="10" fillId="9" borderId="35" xfId="0" applyFont="1" applyFill="1" applyBorder="1" applyAlignment="1">
      <alignment horizontal="center" vertical="center"/>
    </xf>
    <xf numFmtId="0" fontId="9" fillId="9" borderId="0" xfId="8" applyFont="1" applyFill="1" applyAlignment="1">
      <alignment horizontal="center" vertical="center" wrapText="1"/>
    </xf>
    <xf numFmtId="0" fontId="10" fillId="9" borderId="33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43" xfId="0" applyFont="1" applyFill="1" applyBorder="1" applyAlignment="1">
      <alignment horizontal="center" vertical="center"/>
    </xf>
    <xf numFmtId="0" fontId="10" fillId="9" borderId="0" xfId="0" applyFont="1" applyFill="1" applyAlignment="1">
      <alignment horizontal="left" vertical="center"/>
    </xf>
    <xf numFmtId="0" fontId="37" fillId="9" borderId="0" xfId="0" applyFont="1" applyFill="1" applyAlignment="1">
      <alignment horizontal="center" vertical="center" wrapText="1"/>
    </xf>
    <xf numFmtId="171" fontId="37" fillId="9" borderId="0" xfId="0" applyNumberFormat="1" applyFont="1" applyFill="1" applyAlignment="1">
      <alignment horizontal="center" vertical="center" wrapText="1"/>
    </xf>
    <xf numFmtId="1" fontId="9" fillId="8" borderId="10" xfId="4" applyNumberFormat="1" applyFont="1" applyFill="1" applyBorder="1" applyAlignment="1">
      <alignment horizontal="center" vertical="center" wrapText="1"/>
    </xf>
    <xf numFmtId="1" fontId="9" fillId="8" borderId="26" xfId="4" applyNumberFormat="1" applyFont="1" applyFill="1" applyBorder="1" applyAlignment="1">
      <alignment horizontal="center" vertical="center" wrapText="1"/>
    </xf>
    <xf numFmtId="1" fontId="9" fillId="8" borderId="37" xfId="4" applyNumberFormat="1" applyFont="1" applyFill="1" applyBorder="1" applyAlignment="1">
      <alignment horizontal="center" vertical="center" wrapText="1"/>
    </xf>
    <xf numFmtId="0" fontId="47" fillId="0" borderId="0" xfId="11" applyFont="1" applyAlignment="1">
      <alignment horizontal="left" vertical="center"/>
    </xf>
    <xf numFmtId="37" fontId="45" fillId="0" borderId="0" xfId="0" applyNumberFormat="1" applyFont="1" applyAlignment="1">
      <alignment horizontal="center" vertical="center"/>
    </xf>
    <xf numFmtId="174" fontId="14" fillId="0" borderId="5" xfId="1" applyNumberFormat="1" applyFont="1" applyBorder="1" applyAlignment="1">
      <alignment horizontal="right" vertical="center" wrapText="1" readingOrder="1"/>
    </xf>
  </cellXfs>
  <cellStyles count="17">
    <cellStyle name="_x000d__x000a_JournalTemplate=C:\COMFO\CTALK\JOURSTD.TPL_x000d__x000a_LbStateAddress=3 3 0 251 1 89 2 311_x000d__x000a_LbStateJou" xfId="5" xr:uid="{8D5A0C13-19F7-466A-928D-A41F4D36E293}"/>
    <cellStyle name="Hiperlink 2" xfId="16" xr:uid="{271FF4A2-06F8-4A8A-8057-A75A4636AAFF}"/>
    <cellStyle name="Normal" xfId="0" builtinId="0"/>
    <cellStyle name="Normal 10" xfId="7" xr:uid="{637DB049-66AD-4B96-9A6C-14B508B48FBC}"/>
    <cellStyle name="Normal 133" xfId="4" xr:uid="{9B9D6CC1-A3A4-42F8-A9EF-B10A35D25E48}"/>
    <cellStyle name="Normal 133 2" xfId="15" xr:uid="{DA6BEBA1-70FA-4598-BB8F-C23C9CF14DD9}"/>
    <cellStyle name="Normal 2" xfId="6" xr:uid="{A2E645AB-F350-4EDF-89D8-3E0014355439}"/>
    <cellStyle name="Normal 2 10" xfId="14" xr:uid="{5676EC84-3C9C-4FD8-8359-ACC8EF8D5C2E}"/>
    <cellStyle name="Normal 2 102" xfId="12" xr:uid="{9C69A36E-8292-47D6-AC4F-07960EE39D37}"/>
    <cellStyle name="Normal 2 2" xfId="8" xr:uid="{4EE71A99-CE2D-488B-95CB-79F443A4AE9F}"/>
    <cellStyle name="Normal 3 104 2" xfId="11" xr:uid="{967E976C-3387-4F61-BA28-19307AE25E12}"/>
    <cellStyle name="Normal 73" xfId="9" xr:uid="{A316C91C-1EF7-4B89-94F1-87F8713DBCEC}"/>
    <cellStyle name="Porcentagem" xfId="2" builtinId="5"/>
    <cellStyle name="Porcentagem 2" xfId="13" xr:uid="{BC4BF840-6797-46A0-A301-CF9FBBD8CC2D}"/>
    <cellStyle name="Vírgula" xfId="1" builtinId="3"/>
    <cellStyle name="Vírgula 18" xfId="3" xr:uid="{A635F30C-FE15-4608-8470-F94E477270A3}"/>
    <cellStyle name="Vírgula 2" xfId="10" xr:uid="{C9BB5C7E-330F-4FE2-A790-5B4F65B8177B}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4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4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Distribuição dos Encargos da Dívida 2013</a:t>
            </a:r>
          </a:p>
        </c:rich>
      </c:tx>
      <c:layout>
        <c:manualLayout>
          <c:xMode val="edge"/>
          <c:yMode val="edge"/>
          <c:x val="0.22980196574462816"/>
          <c:y val="4.936097617095636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4910923261936302"/>
          <c:y val="0.21502606244198441"/>
          <c:w val="0.52338977586577007"/>
          <c:h val="0.67384473287987712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layout>
        <c:manualLayout>
          <c:xMode val="edge"/>
          <c:yMode val="edge"/>
          <c:x val="0.25122212058942611"/>
          <c:y val="0.92771856979124123"/>
          <c:w val="0.51389401188019435"/>
          <c:h val="5.5123248435610672E-2"/>
        </c:manualLayout>
      </c:layout>
      <c:overlay val="0"/>
      <c:txPr>
        <a:bodyPr/>
        <a:lstStyle/>
        <a:p>
          <a:pPr rtl="0">
            <a:defRPr sz="120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944465</xdr:colOff>
      <xdr:row>1</xdr:row>
      <xdr:rowOff>46918</xdr:rowOff>
    </xdr:from>
    <xdr:to>
      <xdr:col>1</xdr:col>
      <xdr:colOff>2116008</xdr:colOff>
      <xdr:row>4</xdr:row>
      <xdr:rowOff>54441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BEC39301-2FF0-4F15-A879-53BA4B1909E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084165" y="91368"/>
          <a:ext cx="1170908" cy="599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3393280</xdr:colOff>
      <xdr:row>8</xdr:row>
      <xdr:rowOff>172015</xdr:rowOff>
    </xdr:from>
    <xdr:to>
      <xdr:col>3</xdr:col>
      <xdr:colOff>8730</xdr:colOff>
      <xdr:row>36</xdr:row>
      <xdr:rowOff>9070</xdr:rowOff>
    </xdr:to>
    <xdr:sp macro="" textlink="">
      <xdr:nvSpPr>
        <xdr:cNvPr id="4" name="Retângulo: Cantos Arredondados 3">
          <a:extLst>
            <a:ext uri="{FF2B5EF4-FFF2-40B4-BE49-F238E27FC236}">
              <a16:creationId xmlns:a16="http://schemas.microsoft.com/office/drawing/2014/main" id="{36F0DD18-19B1-4F83-9400-057B58110F7F}"/>
            </a:ext>
          </a:extLst>
        </xdr:cNvPr>
        <xdr:cNvSpPr/>
      </xdr:nvSpPr>
      <xdr:spPr>
        <a:xfrm>
          <a:off x="3529351" y="1587158"/>
          <a:ext cx="924379" cy="5171055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1165397</xdr:colOff>
      <xdr:row>1</xdr:row>
      <xdr:rowOff>29283</xdr:rowOff>
    </xdr:from>
    <xdr:ext cx="1131647" cy="560782"/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2E9CAFCF-F112-48C9-9CA1-DFD70A062F4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247947" y="73733"/>
          <a:ext cx="1131647" cy="560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15240</xdr:colOff>
      <xdr:row>8</xdr:row>
      <xdr:rowOff>179295</xdr:rowOff>
    </xdr:from>
    <xdr:to>
      <xdr:col>3</xdr:col>
      <xdr:colOff>2278</xdr:colOff>
      <xdr:row>42</xdr:row>
      <xdr:rowOff>7620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4F3DC592-4CDB-4653-8AEE-BEDE5D1D298D}"/>
            </a:ext>
          </a:extLst>
        </xdr:cNvPr>
        <xdr:cNvSpPr/>
      </xdr:nvSpPr>
      <xdr:spPr>
        <a:xfrm>
          <a:off x="3723640" y="1500095"/>
          <a:ext cx="825238" cy="6324375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3297667</xdr:colOff>
      <xdr:row>8</xdr:row>
      <xdr:rowOff>179295</xdr:rowOff>
    </xdr:from>
    <xdr:to>
      <xdr:col>11</xdr:col>
      <xdr:colOff>8965</xdr:colOff>
      <xdr:row>42</xdr:row>
      <xdr:rowOff>7620</xdr:rowOff>
    </xdr:to>
    <xdr:sp macro="" textlink="">
      <xdr:nvSpPr>
        <xdr:cNvPr id="4" name="Retângulo: Cantos Arredondados 3">
          <a:extLst>
            <a:ext uri="{FF2B5EF4-FFF2-40B4-BE49-F238E27FC236}">
              <a16:creationId xmlns:a16="http://schemas.microsoft.com/office/drawing/2014/main" id="{4BAD7077-8A75-4218-8775-36CC069538B6}"/>
            </a:ext>
          </a:extLst>
        </xdr:cNvPr>
        <xdr:cNvSpPr/>
      </xdr:nvSpPr>
      <xdr:spPr>
        <a:xfrm>
          <a:off x="14861017" y="1500095"/>
          <a:ext cx="813398" cy="6324375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</xdr:col>
      <xdr:colOff>1184448</xdr:colOff>
      <xdr:row>1</xdr:row>
      <xdr:rowOff>75003</xdr:rowOff>
    </xdr:from>
    <xdr:ext cx="973918" cy="560782"/>
    <xdr:pic>
      <xdr:nvPicPr>
        <xdr:cNvPr id="5" name="Imagem 4" descr="ISA CTEEP – Companhia de Transmissão de Energia Elétrica Paulista">
          <a:extLst>
            <a:ext uri="{FF2B5EF4-FFF2-40B4-BE49-F238E27FC236}">
              <a16:creationId xmlns:a16="http://schemas.microsoft.com/office/drawing/2014/main" id="{11C9F133-BC1F-47CD-A39E-6648E56FBD1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270173" y="113103"/>
          <a:ext cx="973918" cy="560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15240</xdr:colOff>
      <xdr:row>8</xdr:row>
      <xdr:rowOff>179295</xdr:rowOff>
    </xdr:from>
    <xdr:to>
      <xdr:col>3</xdr:col>
      <xdr:colOff>2278</xdr:colOff>
      <xdr:row>42</xdr:row>
      <xdr:rowOff>7620</xdr:rowOff>
    </xdr:to>
    <xdr:sp macro="" textlink="">
      <xdr:nvSpPr>
        <xdr:cNvPr id="6" name="Retângulo: Cantos Arredondados 5">
          <a:extLst>
            <a:ext uri="{FF2B5EF4-FFF2-40B4-BE49-F238E27FC236}">
              <a16:creationId xmlns:a16="http://schemas.microsoft.com/office/drawing/2014/main" id="{F0823512-1CF0-4BD3-8168-97840598D4B4}"/>
            </a:ext>
          </a:extLst>
        </xdr:cNvPr>
        <xdr:cNvSpPr/>
      </xdr:nvSpPr>
      <xdr:spPr>
        <a:xfrm>
          <a:off x="3667125" y="1491840"/>
          <a:ext cx="802378" cy="6337710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1165397</xdr:colOff>
      <xdr:row>1</xdr:row>
      <xdr:rowOff>29283</xdr:rowOff>
    </xdr:from>
    <xdr:ext cx="1128472" cy="578471"/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86776131-199F-4538-BC31-5EF1473585F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247947" y="73733"/>
          <a:ext cx="1128472" cy="57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4537634</xdr:colOff>
      <xdr:row>8</xdr:row>
      <xdr:rowOff>179294</xdr:rowOff>
    </xdr:from>
    <xdr:to>
      <xdr:col>2</xdr:col>
      <xdr:colOff>829235</xdr:colOff>
      <xdr:row>32</xdr:row>
      <xdr:rowOff>6625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47C826C5-5F43-45B0-BE1D-FD1BCEF98BF6}"/>
            </a:ext>
          </a:extLst>
        </xdr:cNvPr>
        <xdr:cNvSpPr/>
      </xdr:nvSpPr>
      <xdr:spPr>
        <a:xfrm>
          <a:off x="4619810" y="1538941"/>
          <a:ext cx="833719" cy="5101566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4204446</xdr:colOff>
      <xdr:row>9</xdr:row>
      <xdr:rowOff>1</xdr:rowOff>
    </xdr:from>
    <xdr:to>
      <xdr:col>11</xdr:col>
      <xdr:colOff>809997</xdr:colOff>
      <xdr:row>32</xdr:row>
      <xdr:rowOff>1</xdr:rowOff>
    </xdr:to>
    <xdr:sp macro="" textlink="">
      <xdr:nvSpPr>
        <xdr:cNvPr id="4" name="Retângulo: Cantos Arredondados 3">
          <a:extLst>
            <a:ext uri="{FF2B5EF4-FFF2-40B4-BE49-F238E27FC236}">
              <a16:creationId xmlns:a16="http://schemas.microsoft.com/office/drawing/2014/main" id="{AB97F84F-6D6C-4433-96F4-2A6DCD07E91A}"/>
            </a:ext>
          </a:extLst>
        </xdr:cNvPr>
        <xdr:cNvSpPr/>
      </xdr:nvSpPr>
      <xdr:spPr>
        <a:xfrm>
          <a:off x="17152096" y="1511301"/>
          <a:ext cx="891801" cy="4927600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</xdr:col>
      <xdr:colOff>1334731</xdr:colOff>
      <xdr:row>1</xdr:row>
      <xdr:rowOff>57223</xdr:rowOff>
    </xdr:from>
    <xdr:ext cx="912746" cy="578471"/>
    <xdr:pic>
      <xdr:nvPicPr>
        <xdr:cNvPr id="5" name="Imagem 4" descr="ISA CTEEP – Companhia de Transmissão de Energia Elétrica Paulista">
          <a:extLst>
            <a:ext uri="{FF2B5EF4-FFF2-40B4-BE49-F238E27FC236}">
              <a16:creationId xmlns:a16="http://schemas.microsoft.com/office/drawing/2014/main" id="{8A8DA1E1-BD39-4F37-BD4F-B2DD8FDBFEE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420456" y="91513"/>
          <a:ext cx="912746" cy="57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1165396</xdr:colOff>
      <xdr:row>1</xdr:row>
      <xdr:rowOff>62676</xdr:rowOff>
    </xdr:from>
    <xdr:to>
      <xdr:col>1</xdr:col>
      <xdr:colOff>2117912</xdr:colOff>
      <xdr:row>4</xdr:row>
      <xdr:rowOff>118344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9B465508-8834-45C5-8769-3DC8AD2A05B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255043" y="96294"/>
          <a:ext cx="948706" cy="596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1165397</xdr:colOff>
      <xdr:row>1</xdr:row>
      <xdr:rowOff>29283</xdr:rowOff>
    </xdr:from>
    <xdr:to>
      <xdr:col>1</xdr:col>
      <xdr:colOff>2305299</xdr:colOff>
      <xdr:row>4</xdr:row>
      <xdr:rowOff>29867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F9AA5D2C-2274-457E-A740-32C8F38E84F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247947" y="73733"/>
          <a:ext cx="1131647" cy="580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1848956</xdr:colOff>
      <xdr:row>1</xdr:row>
      <xdr:rowOff>96518</xdr:rowOff>
    </xdr:from>
    <xdr:to>
      <xdr:col>1</xdr:col>
      <xdr:colOff>2974253</xdr:colOff>
      <xdr:row>4</xdr:row>
      <xdr:rowOff>54866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16019106-61B1-4359-8F51-AD3BC173496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912456" y="140968"/>
          <a:ext cx="1125297" cy="591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756841</xdr:colOff>
      <xdr:row>1</xdr:row>
      <xdr:rowOff>22674</xdr:rowOff>
    </xdr:from>
    <xdr:to>
      <xdr:col>1</xdr:col>
      <xdr:colOff>1778001</xdr:colOff>
      <xdr:row>4</xdr:row>
      <xdr:rowOff>84434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8C58E2CE-F629-4052-941B-3675873AAAA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861429" y="67498"/>
          <a:ext cx="1021160" cy="644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14382</xdr:colOff>
      <xdr:row>10</xdr:row>
      <xdr:rowOff>7619</xdr:rowOff>
    </xdr:from>
    <xdr:to>
      <xdr:col>2</xdr:col>
      <xdr:colOff>795620</xdr:colOff>
      <xdr:row>22</xdr:row>
      <xdr:rowOff>228600</xdr:rowOff>
    </xdr:to>
    <xdr:sp macro="" textlink="">
      <xdr:nvSpPr>
        <xdr:cNvPr id="11" name="Retângulo: Cantos Arredondados 10">
          <a:extLst>
            <a:ext uri="{FF2B5EF4-FFF2-40B4-BE49-F238E27FC236}">
              <a16:creationId xmlns:a16="http://schemas.microsoft.com/office/drawing/2014/main" id="{FA9CF989-0D51-43CF-9607-533A4DE2990A}"/>
            </a:ext>
          </a:extLst>
        </xdr:cNvPr>
        <xdr:cNvSpPr/>
      </xdr:nvSpPr>
      <xdr:spPr>
        <a:xfrm>
          <a:off x="2694717" y="1676399"/>
          <a:ext cx="775523" cy="3028951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2330823</xdr:colOff>
      <xdr:row>10</xdr:row>
      <xdr:rowOff>11355</xdr:rowOff>
    </xdr:from>
    <xdr:to>
      <xdr:col>10</xdr:col>
      <xdr:colOff>0</xdr:colOff>
      <xdr:row>23</xdr:row>
      <xdr:rowOff>822</xdr:rowOff>
    </xdr:to>
    <xdr:sp macro="" textlink="">
      <xdr:nvSpPr>
        <xdr:cNvPr id="13" name="Retângulo: Cantos Arredondados 12">
          <a:extLst>
            <a:ext uri="{FF2B5EF4-FFF2-40B4-BE49-F238E27FC236}">
              <a16:creationId xmlns:a16="http://schemas.microsoft.com/office/drawing/2014/main" id="{53597552-48A3-450A-8F9F-57CC6B102AB5}"/>
            </a:ext>
          </a:extLst>
        </xdr:cNvPr>
        <xdr:cNvSpPr/>
      </xdr:nvSpPr>
      <xdr:spPr>
        <a:xfrm>
          <a:off x="11340352" y="1826708"/>
          <a:ext cx="739589" cy="2566820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887000</xdr:colOff>
      <xdr:row>1</xdr:row>
      <xdr:rowOff>28410</xdr:rowOff>
    </xdr:from>
    <xdr:to>
      <xdr:col>1</xdr:col>
      <xdr:colOff>1883699</xdr:colOff>
      <xdr:row>4</xdr:row>
      <xdr:rowOff>54244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418BAE42-F41F-4109-B8B0-C53992E35E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039400" y="123660"/>
          <a:ext cx="999874" cy="635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17556</xdr:colOff>
      <xdr:row>9</xdr:row>
      <xdr:rowOff>4304</xdr:rowOff>
    </xdr:from>
    <xdr:to>
      <xdr:col>3</xdr:col>
      <xdr:colOff>784</xdr:colOff>
      <xdr:row>40</xdr:row>
      <xdr:rowOff>2888</xdr:rowOff>
    </xdr:to>
    <xdr:sp macro="" textlink="">
      <xdr:nvSpPr>
        <xdr:cNvPr id="6" name="Retângulo: Cantos Arredondados 5">
          <a:extLst>
            <a:ext uri="{FF2B5EF4-FFF2-40B4-BE49-F238E27FC236}">
              <a16:creationId xmlns:a16="http://schemas.microsoft.com/office/drawing/2014/main" id="{46404D06-2E85-4F6F-8A14-B7B1B50F5957}"/>
            </a:ext>
          </a:extLst>
        </xdr:cNvPr>
        <xdr:cNvSpPr/>
      </xdr:nvSpPr>
      <xdr:spPr>
        <a:xfrm>
          <a:off x="3786735" y="1746018"/>
          <a:ext cx="799656" cy="8271727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15240</xdr:colOff>
      <xdr:row>9</xdr:row>
      <xdr:rowOff>7621</xdr:rowOff>
    </xdr:from>
    <xdr:to>
      <xdr:col>9</xdr:col>
      <xdr:colOff>2278</xdr:colOff>
      <xdr:row>39</xdr:row>
      <xdr:rowOff>251461</xdr:rowOff>
    </xdr:to>
    <xdr:sp macro="" textlink="">
      <xdr:nvSpPr>
        <xdr:cNvPr id="7" name="Retângulo: Cantos Arredondados 6">
          <a:extLst>
            <a:ext uri="{FF2B5EF4-FFF2-40B4-BE49-F238E27FC236}">
              <a16:creationId xmlns:a16="http://schemas.microsoft.com/office/drawing/2014/main" id="{5F8E4EB2-D557-47A1-A5DA-350B09E5703A}"/>
            </a:ext>
          </a:extLst>
        </xdr:cNvPr>
        <xdr:cNvSpPr/>
      </xdr:nvSpPr>
      <xdr:spPr>
        <a:xfrm>
          <a:off x="15887700" y="1647826"/>
          <a:ext cx="802378" cy="8086725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15240</xdr:colOff>
      <xdr:row>9</xdr:row>
      <xdr:rowOff>7621</xdr:rowOff>
    </xdr:from>
    <xdr:to>
      <xdr:col>9</xdr:col>
      <xdr:colOff>2278</xdr:colOff>
      <xdr:row>39</xdr:row>
      <xdr:rowOff>251461</xdr:rowOff>
    </xdr:to>
    <xdr:sp macro="" textlink="">
      <xdr:nvSpPr>
        <xdr:cNvPr id="11" name="Retângulo: Cantos Arredondados 10">
          <a:extLst>
            <a:ext uri="{FF2B5EF4-FFF2-40B4-BE49-F238E27FC236}">
              <a16:creationId xmlns:a16="http://schemas.microsoft.com/office/drawing/2014/main" id="{45AED73A-0711-493C-9CE1-046AA5178D70}"/>
            </a:ext>
          </a:extLst>
        </xdr:cNvPr>
        <xdr:cNvSpPr/>
      </xdr:nvSpPr>
      <xdr:spPr>
        <a:xfrm>
          <a:off x="15573375" y="1647826"/>
          <a:ext cx="802378" cy="8086725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1632217</xdr:colOff>
      <xdr:row>1</xdr:row>
      <xdr:rowOff>86013</xdr:rowOff>
    </xdr:from>
    <xdr:to>
      <xdr:col>1</xdr:col>
      <xdr:colOff>2763247</xdr:colOff>
      <xdr:row>4</xdr:row>
      <xdr:rowOff>57472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7A8C30D3-E17F-4127-A702-7CFC705CB97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727467" y="130463"/>
          <a:ext cx="1127220" cy="603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1259249</xdr:colOff>
      <xdr:row>1</xdr:row>
      <xdr:rowOff>84743</xdr:rowOff>
    </xdr:from>
    <xdr:to>
      <xdr:col>1</xdr:col>
      <xdr:colOff>2140325</xdr:colOff>
      <xdr:row>4</xdr:row>
      <xdr:rowOff>93939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F4505CC2-5942-4553-A617-E180D12993A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326484" y="118361"/>
          <a:ext cx="881076" cy="549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351785</xdr:colOff>
      <xdr:row>1</xdr:row>
      <xdr:rowOff>41752</xdr:rowOff>
    </xdr:from>
    <xdr:ext cx="1116425" cy="705470"/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78F0962F-E8A7-4AA4-85BA-1D06CA2A0AE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961385" y="225902"/>
          <a:ext cx="1116425" cy="705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351785</xdr:colOff>
      <xdr:row>1</xdr:row>
      <xdr:rowOff>41752</xdr:rowOff>
    </xdr:from>
    <xdr:ext cx="1116425" cy="705470"/>
    <xdr:pic>
      <xdr:nvPicPr>
        <xdr:cNvPr id="3" name="Imagem 2" descr="ISA CTEEP – Companhia de Transmissão de Energia Elétrica Paulista">
          <a:extLst>
            <a:ext uri="{FF2B5EF4-FFF2-40B4-BE49-F238E27FC236}">
              <a16:creationId xmlns:a16="http://schemas.microsoft.com/office/drawing/2014/main" id="{593528CF-C4D2-48A8-A1D0-7B69EC97E0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415285" y="86202"/>
          <a:ext cx="1116425" cy="705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389140</xdr:colOff>
      <xdr:row>1</xdr:row>
      <xdr:rowOff>71635</xdr:rowOff>
    </xdr:from>
    <xdr:to>
      <xdr:col>1</xdr:col>
      <xdr:colOff>1389232</xdr:colOff>
      <xdr:row>4</xdr:row>
      <xdr:rowOff>17899</xdr:rowOff>
    </xdr:to>
    <xdr:pic>
      <xdr:nvPicPr>
        <xdr:cNvPr id="4" name="Imagem 3" descr="ISA CTEEP – Companhia de Transmissão de Energia Elétrica Paulista">
          <a:extLst>
            <a:ext uri="{FF2B5EF4-FFF2-40B4-BE49-F238E27FC236}">
              <a16:creationId xmlns:a16="http://schemas.microsoft.com/office/drawing/2014/main" id="{58BA033E-5259-433F-A209-981EB902FC5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448195" y="107830"/>
          <a:ext cx="998187" cy="586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6350</xdr:colOff>
      <xdr:row>8</xdr:row>
      <xdr:rowOff>184791</xdr:rowOff>
    </xdr:from>
    <xdr:to>
      <xdr:col>2</xdr:col>
      <xdr:colOff>755373</xdr:colOff>
      <xdr:row>18</xdr:row>
      <xdr:rowOff>10601</xdr:rowOff>
    </xdr:to>
    <xdr:sp macro="" textlink="">
      <xdr:nvSpPr>
        <xdr:cNvPr id="5" name="Retângulo: Cantos Arredondados 4">
          <a:extLst>
            <a:ext uri="{FF2B5EF4-FFF2-40B4-BE49-F238E27FC236}">
              <a16:creationId xmlns:a16="http://schemas.microsoft.com/office/drawing/2014/main" id="{496EF8A3-AE61-4C19-A5DC-2A123DEE9427}"/>
            </a:ext>
          </a:extLst>
        </xdr:cNvPr>
        <xdr:cNvSpPr/>
      </xdr:nvSpPr>
      <xdr:spPr>
        <a:xfrm>
          <a:off x="2256155" y="1611636"/>
          <a:ext cx="745213" cy="1734620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8966</xdr:colOff>
      <xdr:row>8</xdr:row>
      <xdr:rowOff>187325</xdr:rowOff>
    </xdr:from>
    <xdr:to>
      <xdr:col>10</xdr:col>
      <xdr:colOff>779930</xdr:colOff>
      <xdr:row>26</xdr:row>
      <xdr:rowOff>11723</xdr:rowOff>
    </xdr:to>
    <xdr:sp macro="" textlink="">
      <xdr:nvSpPr>
        <xdr:cNvPr id="8" name="Retângulo: Cantos Arredondados 7">
          <a:extLst>
            <a:ext uri="{FF2B5EF4-FFF2-40B4-BE49-F238E27FC236}">
              <a16:creationId xmlns:a16="http://schemas.microsoft.com/office/drawing/2014/main" id="{D85F133F-0778-45C9-970B-98E98EFCB722}"/>
            </a:ext>
          </a:extLst>
        </xdr:cNvPr>
        <xdr:cNvSpPr/>
      </xdr:nvSpPr>
      <xdr:spPr>
        <a:xfrm>
          <a:off x="12250496" y="1616075"/>
          <a:ext cx="772869" cy="3257208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0</xdr:colOff>
      <xdr:row>9</xdr:row>
      <xdr:rowOff>1306</xdr:rowOff>
    </xdr:from>
    <xdr:to>
      <xdr:col>19</xdr:col>
      <xdr:colOff>0</xdr:colOff>
      <xdr:row>25</xdr:row>
      <xdr:rowOff>177898</xdr:rowOff>
    </xdr:to>
    <xdr:sp macro="" textlink="">
      <xdr:nvSpPr>
        <xdr:cNvPr id="10" name="Retângulo: Cantos Arredondados 9">
          <a:extLst>
            <a:ext uri="{FF2B5EF4-FFF2-40B4-BE49-F238E27FC236}">
              <a16:creationId xmlns:a16="http://schemas.microsoft.com/office/drawing/2014/main" id="{502A4A9E-F4EB-4B98-B07C-BD128076B089}"/>
            </a:ext>
          </a:extLst>
        </xdr:cNvPr>
        <xdr:cNvSpPr/>
      </xdr:nvSpPr>
      <xdr:spPr>
        <a:xfrm>
          <a:off x="22231350" y="1620556"/>
          <a:ext cx="790575" cy="3220782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25</xdr:col>
      <xdr:colOff>3401786</xdr:colOff>
      <xdr:row>8</xdr:row>
      <xdr:rowOff>178433</xdr:rowOff>
    </xdr:from>
    <xdr:to>
      <xdr:col>27</xdr:col>
      <xdr:colOff>0</xdr:colOff>
      <xdr:row>25</xdr:row>
      <xdr:rowOff>187570</xdr:rowOff>
    </xdr:to>
    <xdr:sp macro="" textlink="">
      <xdr:nvSpPr>
        <xdr:cNvPr id="11" name="Retângulo: Cantos Arredondados 10">
          <a:extLst>
            <a:ext uri="{FF2B5EF4-FFF2-40B4-BE49-F238E27FC236}">
              <a16:creationId xmlns:a16="http://schemas.microsoft.com/office/drawing/2014/main" id="{CBE4DCD5-DDC9-4BCB-80C7-83CCC39E4392}"/>
            </a:ext>
          </a:extLst>
        </xdr:cNvPr>
        <xdr:cNvSpPr/>
      </xdr:nvSpPr>
      <xdr:spPr>
        <a:xfrm>
          <a:off x="30035500" y="1611719"/>
          <a:ext cx="816429" cy="3347422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50</xdr:col>
      <xdr:colOff>-1</xdr:colOff>
      <xdr:row>8</xdr:row>
      <xdr:rowOff>168088</xdr:rowOff>
    </xdr:from>
    <xdr:to>
      <xdr:col>50</xdr:col>
      <xdr:colOff>789902</xdr:colOff>
      <xdr:row>25</xdr:row>
      <xdr:rowOff>175846</xdr:rowOff>
    </xdr:to>
    <xdr:sp macro="" textlink="">
      <xdr:nvSpPr>
        <xdr:cNvPr id="13" name="Retângulo: Cantos Arredondados 12">
          <a:extLst>
            <a:ext uri="{FF2B5EF4-FFF2-40B4-BE49-F238E27FC236}">
              <a16:creationId xmlns:a16="http://schemas.microsoft.com/office/drawing/2014/main" id="{BFD70933-267E-4D5F-9EBA-6F98544D0FA7}"/>
            </a:ext>
          </a:extLst>
        </xdr:cNvPr>
        <xdr:cNvSpPr/>
      </xdr:nvSpPr>
      <xdr:spPr>
        <a:xfrm>
          <a:off x="55553428" y="1601374"/>
          <a:ext cx="789903" cy="3346043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42</xdr:col>
      <xdr:colOff>3208</xdr:colOff>
      <xdr:row>9</xdr:row>
      <xdr:rowOff>17593</xdr:rowOff>
    </xdr:from>
    <xdr:to>
      <xdr:col>43</xdr:col>
      <xdr:colOff>0</xdr:colOff>
      <xdr:row>25</xdr:row>
      <xdr:rowOff>180975</xdr:rowOff>
    </xdr:to>
    <xdr:sp macro="" textlink="">
      <xdr:nvSpPr>
        <xdr:cNvPr id="14" name="Retângulo: Cantos Arredondados 13">
          <a:extLst>
            <a:ext uri="{FF2B5EF4-FFF2-40B4-BE49-F238E27FC236}">
              <a16:creationId xmlns:a16="http://schemas.microsoft.com/office/drawing/2014/main" id="{5343110D-720C-4E31-8CCD-1BE7A0C956ED}"/>
            </a:ext>
          </a:extLst>
        </xdr:cNvPr>
        <xdr:cNvSpPr/>
      </xdr:nvSpPr>
      <xdr:spPr>
        <a:xfrm>
          <a:off x="52209733" y="1640653"/>
          <a:ext cx="787367" cy="3205667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34</xdr:col>
      <xdr:colOff>1147</xdr:colOff>
      <xdr:row>9</xdr:row>
      <xdr:rowOff>4858</xdr:rowOff>
    </xdr:from>
    <xdr:to>
      <xdr:col>34</xdr:col>
      <xdr:colOff>807356</xdr:colOff>
      <xdr:row>26</xdr:row>
      <xdr:rowOff>1</xdr:rowOff>
    </xdr:to>
    <xdr:sp macro="" textlink="">
      <xdr:nvSpPr>
        <xdr:cNvPr id="18" name="Retângulo: Cantos Arredondados 17">
          <a:extLst>
            <a:ext uri="{FF2B5EF4-FFF2-40B4-BE49-F238E27FC236}">
              <a16:creationId xmlns:a16="http://schemas.microsoft.com/office/drawing/2014/main" id="{E9FAB489-719A-44BD-9DA6-69B7015D0A6D}"/>
            </a:ext>
          </a:extLst>
        </xdr:cNvPr>
        <xdr:cNvSpPr/>
      </xdr:nvSpPr>
      <xdr:spPr>
        <a:xfrm>
          <a:off x="38863147" y="1628644"/>
          <a:ext cx="806209" cy="3333428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7471</xdr:colOff>
      <xdr:row>20</xdr:row>
      <xdr:rowOff>188595</xdr:rowOff>
    </xdr:from>
    <xdr:to>
      <xdr:col>3</xdr:col>
      <xdr:colOff>14941</xdr:colOff>
      <xdr:row>29</xdr:row>
      <xdr:rowOff>0</xdr:rowOff>
    </xdr:to>
    <xdr:sp macro="" textlink="">
      <xdr:nvSpPr>
        <xdr:cNvPr id="22" name="Retângulo: Cantos Arredondados 21">
          <a:extLst>
            <a:ext uri="{FF2B5EF4-FFF2-40B4-BE49-F238E27FC236}">
              <a16:creationId xmlns:a16="http://schemas.microsoft.com/office/drawing/2014/main" id="{B6DC0FFE-7E08-46BE-A93C-A6912ABC15ED}"/>
            </a:ext>
          </a:extLst>
        </xdr:cNvPr>
        <xdr:cNvSpPr/>
      </xdr:nvSpPr>
      <xdr:spPr>
        <a:xfrm>
          <a:off x="2308412" y="4035948"/>
          <a:ext cx="776941" cy="1559523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45473</xdr:colOff>
      <xdr:row>35</xdr:row>
      <xdr:rowOff>0</xdr:rowOff>
    </xdr:from>
    <xdr:to>
      <xdr:col>25</xdr:col>
      <xdr:colOff>28010</xdr:colOff>
      <xdr:row>36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12A4DB4-B206-4384-8689-62A1FE3A2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616310</xdr:colOff>
      <xdr:row>1</xdr:row>
      <xdr:rowOff>74107</xdr:rowOff>
    </xdr:from>
    <xdr:to>
      <xdr:col>1</xdr:col>
      <xdr:colOff>1736863</xdr:colOff>
      <xdr:row>4</xdr:row>
      <xdr:rowOff>16966</xdr:rowOff>
    </xdr:to>
    <xdr:pic>
      <xdr:nvPicPr>
        <xdr:cNvPr id="3" name="Imagem 2" descr="ISA CTEEP – Companhia de Transmissão de Energia Elétrica Paulista">
          <a:extLst>
            <a:ext uri="{FF2B5EF4-FFF2-40B4-BE49-F238E27FC236}">
              <a16:creationId xmlns:a16="http://schemas.microsoft.com/office/drawing/2014/main" id="{24B5A672-3EB0-47EF-BD89-6D9A8D46CDB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686160" y="118557"/>
          <a:ext cx="1127538" cy="554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73086</xdr:colOff>
      <xdr:row>1</xdr:row>
      <xdr:rowOff>103690</xdr:rowOff>
    </xdr:from>
    <xdr:to>
      <xdr:col>1</xdr:col>
      <xdr:colOff>1087120</xdr:colOff>
      <xdr:row>4</xdr:row>
      <xdr:rowOff>36619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A978198E-DD16-4955-8F94-8CB33128A90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68336" y="148140"/>
          <a:ext cx="1008954" cy="520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145662</xdr:colOff>
      <xdr:row>1</xdr:row>
      <xdr:rowOff>10046</xdr:rowOff>
    </xdr:from>
    <xdr:to>
      <xdr:col>2</xdr:col>
      <xdr:colOff>2864</xdr:colOff>
      <xdr:row>4</xdr:row>
      <xdr:rowOff>57022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9DD8C40E-09B2-4645-A110-55245F6616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215512" y="54496"/>
          <a:ext cx="1127202" cy="637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zserv\Planejamento%20Financeiro\A-Eletrobr&#225;s\Auxiliares\A-Banco%20de%20Dados\Ban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Y\C\ipea\Pib\pib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nco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lbsntppfs\Rel_Investidores\NOVA%20REDE\10.%20DIVULGA&#199;&#213;ES%20TRIMESTRAIS\2024\1T24\BASE\Base_Financials%201T24.xlsx" TargetMode="External"/><Relationship Id="rId1" Type="http://schemas.openxmlformats.org/officeDocument/2006/relationships/externalLinkPath" Target="/NOVA%20REDE/10.%20DIVULGA&#199;&#213;ES%20TRIMESTRAIS/2024/1T24/BASE/Base_Financials%201T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Índice"/>
      <sheetName val="Consumidores"/>
      <sheetName val="Forfait"/>
      <sheetName val="Venda-MWh"/>
      <sheetName val="Outros"/>
      <sheetName val="Compra-Mwh"/>
      <sheetName val="Compra-R$"/>
      <sheetName val="Fatur. Bruto-Comercial"/>
      <sheetName val="T I P"/>
      <sheetName val="ICMS Fat."/>
      <sheetName val="Importe-Comercial"/>
      <sheetName val="Importe-Contábil"/>
      <sheetName val="ICMS Contábil"/>
      <sheetName val="Importe+ICMS"/>
      <sheetName val="Tarifa Comercial"/>
      <sheetName val="Tarifa Contabilidade"/>
      <sheetName val="Arrec. Bruta"/>
      <sheetName val="ICMS  Arrec."/>
      <sheetName val="Arrec.Líquida"/>
      <sheetName val="Pessoal"/>
      <sheetName val="Mercado"/>
      <sheetName val=" PIB Brasil ( R$ de 1996 )"/>
      <sheetName val="FORMULÁRIO"/>
      <sheetName val="tarifas abertas internet"/>
      <sheetName val="BM&amp;F"/>
      <sheetName val="Plan1"/>
      <sheetName val="PAGAMENTO"/>
      <sheetName val="Suporte"/>
      <sheetName val="2000"/>
      <sheetName val="Banco"/>
      <sheetName val="Balanço"/>
      <sheetName val="INDIECO1"/>
      <sheetName val="ASSUM"/>
      <sheetName val="Sist.Transm.Dist.Glob. "/>
      <sheetName val="Spot"/>
      <sheetName val="Taxes"/>
      <sheetName val="RESUMO"/>
      <sheetName val="Dados2"/>
      <sheetName val="LISTAS"/>
      <sheetName val="Fatur__Bruto-Comercial"/>
      <sheetName val="T_I_P"/>
      <sheetName val="ICMS_Fat_"/>
      <sheetName val="ICMS_Contábil"/>
      <sheetName val="Tarifa_Comercial"/>
      <sheetName val="Tarifa_Contabilidade"/>
      <sheetName val="Arrec__Bruta"/>
      <sheetName val="ICMS__Arrec_"/>
      <sheetName val="Arrec_Líquida"/>
      <sheetName val="_PIB_Brasil_(_R$_de_1996_)"/>
      <sheetName val="Base FIN-NNG-PRE"/>
      <sheetName val="Base O&amp;M"/>
      <sheetName val="DRE"/>
      <sheetName val="Lead"/>
      <sheetName val="Comparativos - Abr-02"/>
      <sheetName val="Comparativos _ Abr_02"/>
      <sheetName val="Comparativos - Fev-02"/>
      <sheetName val="Comparativos _ Fev_02"/>
      <sheetName val="Comparativos - Jan-02"/>
      <sheetName val="Comparativos _ Jan_02"/>
      <sheetName val="Comparativos - Mar-02"/>
      <sheetName val="Comparativos _ Mar_02"/>
      <sheetName val="Comentários Jan-02 "/>
      <sheetName val="Comentários Jan_02 "/>
      <sheetName val="Metalúrgica"/>
      <sheetName val="SETTINGS"/>
      <sheetName val="TermoPE"/>
      <sheetName val="DRE e FLUXO CAIXA"/>
      <sheetName val="Índices"/>
      <sheetName val="Tabela aux."/>
      <sheetName val="Dados"/>
      <sheetName val="ce"/>
      <sheetName val="CECO"/>
      <sheetName val="TESTE"/>
      <sheetName val="DEBE"/>
      <sheetName val="EOFI"/>
      <sheetName val="Validacao_Dados"/>
      <sheetName val="Consol. Energia Ger"/>
      <sheetName val="DRE_Cemar_Orçam"/>
      <sheetName val="  "/>
      <sheetName val="AA-10(Op.63)"/>
      <sheetName val="Inventário PA"/>
      <sheetName val="Aquisição"/>
      <sheetName val="ABRIL 2000"/>
      <sheetName val="FF3"/>
      <sheetName val="Apoio"/>
      <sheetName val="Classificação"/>
      <sheetName val="OTR.CRED."/>
      <sheetName val="tarifas_abertas_internet"/>
      <sheetName val="Sist_Transm_Dist_Glob__"/>
      <sheetName val="Base_Calc"/>
      <sheetName val="Base_Dados"/>
      <sheetName val="Taxas"/>
      <sheetName val="Fatur__Bruto-Comercial1"/>
      <sheetName val="T_I_P1"/>
      <sheetName val="ICMS_Fat_1"/>
      <sheetName val="ICMS_Contábil1"/>
      <sheetName val="Tarifa_Comercial1"/>
      <sheetName val="Tarifa_Contabilidade1"/>
      <sheetName val="Arrec__Bruta1"/>
      <sheetName val="ICMS__Arrec_1"/>
      <sheetName val="Arrec_Líquida1"/>
      <sheetName val="_PIB_Brasil_(_R$_de_1996_)1"/>
      <sheetName val="tarifas_abertas_internet1"/>
      <sheetName val="Sist_Transm_Dist_Glob__1"/>
      <sheetName val="Plan1 (2)"/>
      <sheetName val="AUXILIAR"/>
      <sheetName val="Cursos"/>
      <sheetName val="Base_FIN-NNG-PRE"/>
      <sheetName val="Base_O&amp;M"/>
      <sheetName val="DRE_e_FLUXO_CAIXA"/>
      <sheetName val="Tabela_aux_"/>
      <sheetName val="Comparativos_-_Abr-02"/>
      <sheetName val="Comparativos___Abr_02"/>
      <sheetName val="Comparativos_-_Fev-02"/>
      <sheetName val="Comparativos___Fev_02"/>
      <sheetName val="Comparativos_-_Jan-02"/>
      <sheetName val="Comparativos___Jan_02"/>
      <sheetName val="Comparativos_-_Mar-02"/>
      <sheetName val="Comparativos___Mar_02"/>
      <sheetName val="Comentários_Jan-02_"/>
      <sheetName val="Comentários_Jan_02_"/>
      <sheetName val="Consol__Energia_Ger"/>
      <sheetName val="ABRIL_2000"/>
      <sheetName val="__"/>
      <sheetName val="AA-10(Op_63)"/>
      <sheetName val="Inventário_PA"/>
      <sheetName val="BASE RATEIO DIRETORIA"/>
      <sheetName val="Validação de Dados"/>
      <sheetName val="AVC Garabi II Set18"/>
      <sheetName val="Listas e Tabelas"/>
      <sheetName val="Siglas e Legendas"/>
      <sheetName val="IREM"/>
      <sheetName val="Plan2"/>
      <sheetName val="Plan3"/>
      <sheetName val="CVA_Projetada12meses"/>
      <sheetName val="CUSTOS"/>
      <sheetName val="Tabela_valores_módulos"/>
      <sheetName val="Fatur__Bruto-Comercial2"/>
      <sheetName val="T_I_P2"/>
      <sheetName val="ICMS_Fat_2"/>
      <sheetName val="ICMS_Contábil2"/>
      <sheetName val="Tarifa_Comercial2"/>
      <sheetName val="Tarifa_Contabilidade2"/>
      <sheetName val="Arrec__Bruta2"/>
      <sheetName val="ICMS__Arrec_2"/>
      <sheetName val="Arrec_Líquida2"/>
      <sheetName val="_PIB_Brasil_(_R$_de_1996_)2"/>
      <sheetName val="tarifas_abertas_internet2"/>
      <sheetName val="Sist_Transm_Dist_Glob__2"/>
      <sheetName val="Base_FIN-NNG-PRE1"/>
      <sheetName val="Base_O&amp;M1"/>
      <sheetName val="DRE_e_FLUXO_CAIXA1"/>
      <sheetName val="Tabela_aux_1"/>
      <sheetName val="Comparativos_-_Abr-021"/>
      <sheetName val="Comparativos___Abr_021"/>
      <sheetName val="Comparativos_-_Fev-021"/>
      <sheetName val="Comparativos___Fev_021"/>
      <sheetName val="Comparativos_-_Jan-021"/>
      <sheetName val="Comparativos___Jan_021"/>
      <sheetName val="Comparativos_-_Mar-021"/>
      <sheetName val="Comparativos___Mar_021"/>
      <sheetName val="Comentários_Jan-02_1"/>
      <sheetName val="Comentários_Jan_02_1"/>
      <sheetName val="Consol__Energia_Ger1"/>
      <sheetName val="ABRIL_20001"/>
      <sheetName val="__1"/>
      <sheetName val="AA-10(Op_63)1"/>
      <sheetName val="Inventário_PA1"/>
      <sheetName val="OTR_CRED_"/>
      <sheetName val="BASE_RATEIO_DIRETORIA"/>
      <sheetName val="Validação_de_Dados"/>
      <sheetName val="Plan1_(2)"/>
      <sheetName val="AVC_Garabi_II_Set18"/>
      <sheetName val="Listas_e_Tabelas"/>
      <sheetName val="Siglas_e_Legendas"/>
      <sheetName val="Receivables"/>
      <sheetName val="Cash"/>
      <sheetName val="Avaliação"/>
      <sheetName val="#REF"/>
      <sheetName val="CSCCincSKR"/>
      <sheetName val="Tarifas_de_Fornecimento"/>
      <sheetName val="Tarifas_de_Suprimento"/>
      <sheetName val="DadosImportar"/>
      <sheetName val="DadosImportadosSamp"/>
      <sheetName val="Críticas"/>
      <sheetName val="DePara"/>
      <sheetName val="RTOS_APOIO"/>
      <sheetName val="apoio_data"/>
      <sheetName val="APOIO_LISTA"/>
      <sheetName val="RECEITAS_DE_TARIFAS"/>
      <sheetName val="SUBSIDIOS_CDE_TARIFAS"/>
      <sheetName val="Definições_Consolidada"/>
      <sheetName val="Fatur__Bruto-Comercial3"/>
      <sheetName val="T_I_P3"/>
      <sheetName val="ICMS_Fat_3"/>
      <sheetName val="ICMS_Contábil3"/>
      <sheetName val="Tarifa_Comercial3"/>
      <sheetName val="Tarifa_Contabilidade3"/>
      <sheetName val="Arrec__Bruta3"/>
      <sheetName val="ICMS__Arrec_3"/>
      <sheetName val="Arrec_Líquida3"/>
      <sheetName val="_PIB_Brasil_(_R$_de_1996_)3"/>
      <sheetName val="tarifas_abertas_internet3"/>
      <sheetName val="Sist_Transm_Dist_Glob__3"/>
      <sheetName val="Comparativos_-_Abr-022"/>
      <sheetName val="Comparativos___Abr_022"/>
      <sheetName val="Comparativos_-_Fev-022"/>
      <sheetName val="Comparativos___Fev_022"/>
      <sheetName val="Comparativos_-_Jan-022"/>
      <sheetName val="Comparativos___Jan_022"/>
      <sheetName val="Comparativos_-_Mar-022"/>
      <sheetName val="Comparativos___Mar_022"/>
      <sheetName val="Comentários_Jan-02_2"/>
      <sheetName val="Comentários_Jan_02_2"/>
      <sheetName val="DRE_e_FLUXO_CAIXA2"/>
      <sheetName val="Tabela_aux_2"/>
      <sheetName val="Base_FIN-NNG-PRE2"/>
      <sheetName val="Base_O&amp;M2"/>
      <sheetName val="Consol__Energia_Ger2"/>
      <sheetName val="Plan1_(2)1"/>
      <sheetName val="__2"/>
      <sheetName val="AA-10(Op_63)2"/>
      <sheetName val="Inventário_PA2"/>
      <sheetName val="ABRIL_20002"/>
      <sheetName val="OTR_CRED_1"/>
      <sheetName val="BASE_RATEIO_DIRETORIA1"/>
      <sheetName val="Validação_de_Dados1"/>
      <sheetName val="AVC_Garabi_II_Set181"/>
      <sheetName val="Listas_e_Tabelas1"/>
      <sheetName val="Siglas_e_Legendas1"/>
      <sheetName val="OCRE"/>
      <sheetName val="MENSAL"/>
      <sheetName val="FX_RES"/>
      <sheetName val="TENSÃO"/>
      <sheetName val="VALIDADOR"/>
      <sheetName val="1996"/>
      <sheetName val="Projeção Receita"/>
      <sheetName val="Simulação Mensal"/>
      <sheetName val="Cotação Areva SE's 2008"/>
      <sheetName val="Planilha1"/>
      <sheetName val="Drivers IAR 1 a 4 (3)"/>
      <sheetName val="Drivers IAR 1 a 4 (2)"/>
      <sheetName val="Drivers IAR 1 a 4"/>
      <sheetName val="Drivers IAR Global"/>
      <sheetName val="IAR Cepisa"/>
      <sheetName val="IAR Historico"/>
      <sheetName val="Simulação Anual"/>
      <sheetName val="PDD CNR"/>
      <sheetName val="Projeção CNR"/>
      <sheetName val="Dívida Serviço Publico (2)"/>
      <sheetName val="Dívida Serviço Publico"/>
      <sheetName val="CR CEPISA"/>
      <sheetName val="Planilha3"/>
      <sheetName val="Drivers 2"/>
      <sheetName val="Distribuidoras (2)"/>
      <sheetName val="Distribuidoras"/>
      <sheetName val="Plan7"/>
      <sheetName val="Evolução 2014 2015 2016"/>
      <sheetName val="IAR Longo Prazo Desafio"/>
      <sheetName val="IAR Longo Prazo Meta"/>
      <sheetName val="Drivers Novo"/>
      <sheetName val="Drivers Antigo"/>
      <sheetName val="Drivers"/>
      <sheetName val="Simuladores Desafio 45"/>
      <sheetName val="Simuladores Atual Plus"/>
      <sheetName val="Tarifas"/>
      <sheetName val="Arrecadação CNR Desafio"/>
      <sheetName val="Arrecadação CNR"/>
      <sheetName val="Evolução desde 2012 Desafio"/>
      <sheetName val="Gráficos"/>
      <sheetName val="Evolução 2014 2015 2016 Des"/>
      <sheetName val="Evolução 2014 2015 2016 Haiama"/>
      <sheetName val="Evolução 2014 2015 2016 Beto"/>
      <sheetName val="Evolução Anual"/>
      <sheetName val="Contas Aberto Com CNR"/>
      <sheetName val="Demais distribuidoras (2)"/>
      <sheetName val="Cemar x Celpa (2)"/>
      <sheetName val="Cemar x Celpa"/>
      <sheetName val="Cemar Liquido de PDD"/>
      <sheetName val="Demais distribuidoras"/>
      <sheetName val="Contas Comercial Com CNR Perdas"/>
      <sheetName val="Contas Comercial Com CNR"/>
      <sheetName val="Build Up_Celpa_Set"/>
      <sheetName val="Build Up_frentes_Comaprativo"/>
      <sheetName val="Mercado_Receita"/>
      <sheetName val="Cotação_Areva_SE's_2008"/>
      <sheetName val="Fatur__Bruto-Comercial4"/>
      <sheetName val="T_I_P4"/>
      <sheetName val="ICMS_Fat_4"/>
      <sheetName val="ICMS_Contábil4"/>
      <sheetName val="Tarifa_Comercial4"/>
      <sheetName val="Tarifa_Contabilidade4"/>
      <sheetName val="Arrec__Bruta4"/>
      <sheetName val="ICMS__Arrec_4"/>
      <sheetName val="Arrec_Líquida4"/>
      <sheetName val="_PIB_Brasil_(_R$_de_1996_)4"/>
      <sheetName val="tarifas_abertas_internet4"/>
      <sheetName val="Sist_Transm_Dist_Glob__4"/>
      <sheetName val="Base_FIN-NNG-PRE3"/>
      <sheetName val="Base_O&amp;M3"/>
      <sheetName val="DRE_e_FLUXO_CAIXA3"/>
      <sheetName val="Tabela_aux_3"/>
      <sheetName val="Comparativos_-_Abr-023"/>
      <sheetName val="Comparativos___Abr_023"/>
      <sheetName val="Comparativos_-_Fev-023"/>
      <sheetName val="Comparativos___Fev_023"/>
      <sheetName val="Comparativos_-_Jan-023"/>
      <sheetName val="Comparativos___Jan_023"/>
      <sheetName val="Comparativos_-_Mar-023"/>
      <sheetName val="Comparativos___Mar_023"/>
      <sheetName val="Comentários_Jan-02_3"/>
      <sheetName val="Comentários_Jan_02_3"/>
      <sheetName val="Consol__Energia_Ger3"/>
      <sheetName val="__3"/>
      <sheetName val="AA-10(Op_63)3"/>
      <sheetName val="Inventário_PA3"/>
      <sheetName val="ABRIL_20003"/>
      <sheetName val="OTR_CRED_2"/>
      <sheetName val="Plan1_(2)2"/>
      <sheetName val="BASE_RATEIO_DIRETORIA2"/>
      <sheetName val="Validação_de_Dados2"/>
      <sheetName val="AVC_Garabi_II_Set182"/>
      <sheetName val="Listas_e_Tabelas2"/>
      <sheetName val="Siglas_e_Legendas2"/>
      <sheetName val="GASTOS LE2000"/>
      <sheetName val="SELIC"/>
      <sheetName val="Balancete"/>
      <sheetName val="Referência Macro"/>
      <sheetName val="FATORES"/>
      <sheetName val="Base Geral"/>
      <sheetName val="Planilha2"/>
      <sheetName val="DIN_19"/>
      <sheetName val="DIN_18"/>
      <sheetName val="DIN_OBZ"/>
      <sheetName val="Centro de Custo"/>
      <sheetName val="Painel"/>
      <sheetName val="DRE (Projetado)"/>
      <sheetName val="DRE_19"/>
      <sheetName val="DRE_18"/>
      <sheetName val="DRE_OBZ"/>
      <sheetName val="OP_COMP"/>
      <sheetName val="OP_19"/>
      <sheetName val="OP_18"/>
      <sheetName val="OP_OBZ"/>
      <sheetName val="Balanco"/>
      <sheetName val="Cash-flow"/>
      <sheetName val="BD_Tkt_18"/>
      <sheetName val="BD_Tkt_19"/>
      <sheetName val="BD_Saldo_18"/>
      <sheetName val="BD_Saldo_19"/>
      <sheetName val="Form09"/>
      <sheetName val="0_&lt;_VCM_&lt;_1_350"/>
      <sheetName val="BancoSegment"/>
      <sheetName val="CÁLCULO_GRÁFICO"/>
      <sheetName val="Dados_mensais"/>
      <sheetName val="DRA"/>
      <sheetName val="DRP"/>
      <sheetName val="FEV99"/>
      <sheetName val="Critérios"/>
      <sheetName val="RDEG fev 07"/>
      <sheetName val="PROCV"/>
      <sheetName val="Natureza"/>
      <sheetName val="Conta"/>
      <sheetName val="TD"/>
      <sheetName val="Base"/>
      <sheetName val="Planilha4"/>
      <sheetName val="Razão Contábil"/>
      <sheetName val="Inputs_Unidades_Geradoras"/>
      <sheetName val="Real Mensal"/>
      <sheetName val="Sispec99"/>
      <sheetName val="Tabelas"/>
      <sheetName val="Gráfico"/>
      <sheetName val="D.DRE_Acomp"/>
      <sheetName val="Classes"/>
      <sheetName val="Base - Não apagar"/>
      <sheetName val="Column Test-S2"/>
      <sheetName val="Base de Cálculo "/>
      <sheetName val="GoEight"/>
      <sheetName val="GrFour"/>
      <sheetName val="Calc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  <sheetName val="dTxDep"/>
      <sheetName val="Bancos"/>
      <sheetName val="Margem Carteiras"/>
      <sheetName val="Result Ind Carteiras"/>
      <sheetName val="Result Ind Resumido"/>
      <sheetName val="Módulo1"/>
      <sheetName val="Módulo2"/>
      <sheetName val="Módulo3"/>
      <sheetName val="Cayman (USD)_2019 and 2020"/>
      <sheetName val="P&amp;L_EBITDA"/>
      <sheetName val="Razão"/>
      <sheetName val="Resumen"/>
      <sheetName val="GASTOS_LE2000"/>
      <sheetName val="Referência_Macro"/>
      <sheetName val="Base_-_Não_apagar"/>
      <sheetName val="Column_Test-S2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/>
      <sheetData sheetId="393"/>
      <sheetData sheetId="394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/>
      <sheetData sheetId="404"/>
      <sheetData sheetId="405"/>
      <sheetData sheetId="40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OPEC"/>
      <sheetName val="IND TOTAL"/>
      <sheetName val="IG"/>
      <sheetName val="CC"/>
      <sheetName val="siup "/>
      <sheetName val="comercio"/>
      <sheetName val="transporte"/>
      <sheetName val="comunicac"/>
      <sheetName val="IF"/>
      <sheetName val="APU"/>
      <sheetName val="OS"/>
      <sheetName val="TOTAL SERV"/>
      <sheetName val="DUMMY"/>
      <sheetName val="PIB(total uf)"/>
      <sheetName val=" PIB Brasil ( R$ de 1996 )"/>
      <sheetName val="Real_2004"/>
      <sheetName val="_PIB Brasil _ R_ de 1996 _"/>
      <sheetName val="pibr96"/>
      <sheetName val="#REF"/>
      <sheetName val="Grafico Cntr"/>
      <sheetName val="Dados de entrada"/>
      <sheetName val="PPA Tariff"/>
      <sheetName val="CVA_Projetada12meses"/>
      <sheetName val="INDIECO1"/>
      <sheetName val=""/>
      <sheetName val="IND_TOTAL"/>
      <sheetName val="siup_"/>
      <sheetName val="TOTAL_SERV"/>
      <sheetName val="PIB(total_uf)"/>
      <sheetName val="_PIB_Brasil_(_R$_de_1996_)"/>
      <sheetName val="Form09"/>
      <sheetName val="Auxiliar"/>
      <sheetName val="PROTOCOLO"/>
      <sheetName val="IND_TOTAL1"/>
      <sheetName val="siup_1"/>
      <sheetName val="TOTAL_SERV1"/>
      <sheetName val="PIB(total_uf)1"/>
      <sheetName val="_PIB_Brasil_(_R$_de_1996_)1"/>
      <sheetName val="_PIB_Brasil___R__de_1996__"/>
      <sheetName val="Grafico_Cntr"/>
      <sheetName val="Dados_de_entrada"/>
      <sheetName val="PPA_Tariff"/>
      <sheetName val="IND_TOTAL2"/>
      <sheetName val="siup_2"/>
      <sheetName val="TOTAL_SERV2"/>
      <sheetName val="PIB(total_uf)2"/>
      <sheetName val="_PIB_Brasil_(_R$_de_1996_)2"/>
      <sheetName val="_PIB_Brasil___R__de_1996__1"/>
      <sheetName val="Grafico_Cntr1"/>
      <sheetName val="Dados_de_entrada1"/>
      <sheetName val="PPA_Tariff1"/>
      <sheetName val="Variables"/>
      <sheetName val="Cosméticos"/>
      <sheetName val="Adtos Diversos"/>
      <sheetName val="ce"/>
      <sheetName val="GDP"/>
      <sheetName val="Mercado"/>
      <sheetName val="Tarifas_de_Fornecimento"/>
      <sheetName val="Tarifas_de_Suprimento"/>
      <sheetName val="DadosImportar"/>
      <sheetName val="DadosImportadosSamp"/>
      <sheetName val="Críticas"/>
      <sheetName val="DePara"/>
      <sheetName val="RTOS_APOIO"/>
      <sheetName val="apoio"/>
      <sheetName val="apoio_data"/>
      <sheetName val="APOIO_LISTA"/>
      <sheetName val="RECEITAS_DE_TARIFAS"/>
      <sheetName val="SUBSIDIOS_CDE_TARIFAS"/>
      <sheetName val="Taxas"/>
      <sheetName val="Parque Gerador"/>
      <sheetName val="ResGeral-NOV01"/>
      <sheetName val="ResGeral_NOV01"/>
      <sheetName val="Base de dados"/>
      <sheetName val="Base de dados_EDV"/>
      <sheetName val="NATUREZA ORÇAMENTARIA"/>
      <sheetName val="Base de dados_UG"/>
      <sheetName val="COD_GERENCIAL"/>
      <sheetName val="HIDRAULICA"/>
      <sheetName val="ACUMULADO"/>
      <sheetName val="DADOS - 2007 Apl Finan"/>
      <sheetName val="Bal032002"/>
      <sheetName val="LCONTR"/>
      <sheetName val="Classes"/>
      <sheetName val="Validação dados_Pendências"/>
      <sheetName val="BALANMES"/>
      <sheetName val="Dados 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rcado"/>
      <sheetName val="Capa"/>
      <sheetName val="Índice"/>
      <sheetName val="Balanço"/>
      <sheetName val="Compra-Mwh"/>
      <sheetName val="Venda-MWh"/>
      <sheetName val="Consumidores"/>
      <sheetName val="Forfait"/>
      <sheetName val="Outros"/>
      <sheetName val="Compra-R$"/>
      <sheetName val="Fatur. Bruto-Comercial"/>
      <sheetName val="Importe-Comercial"/>
      <sheetName val="ICMS Fat."/>
      <sheetName val="T I P"/>
      <sheetName val="Tarifa Comercial"/>
      <sheetName val="Arrec. Bruta"/>
      <sheetName val="Arrec.Líquida"/>
      <sheetName val="ICMS  Arrec."/>
      <sheetName val="Importe+ICMS"/>
      <sheetName val="Importe-Contábil"/>
      <sheetName val="ICMS Contábil"/>
      <sheetName val="Tarifa Contabilidade"/>
      <sheetName val="INDIECO1"/>
      <sheetName val="ASSUM"/>
      <sheetName val="Sist.Transm.Dist.Glob. "/>
      <sheetName val="Spot"/>
      <sheetName val="Taxes"/>
      <sheetName val="RESUMO"/>
      <sheetName val="Pessoal"/>
      <sheetName val=" PIB Brasil ( R$ de 1996 )"/>
      <sheetName val="FORMULÁRIO"/>
      <sheetName val="tarifas abertas internet"/>
      <sheetName val="BM&amp;F"/>
      <sheetName val="Plan1"/>
      <sheetName val="PAGAMENTO"/>
      <sheetName val="Metalúrgica"/>
      <sheetName val="SETTINGS"/>
      <sheetName val="Suporte"/>
      <sheetName val="2000"/>
      <sheetName val="Banco"/>
      <sheetName val="TermoPE"/>
      <sheetName val="DRE e FLUXO CAIXA"/>
      <sheetName val="Índices"/>
      <sheetName val="Tabela aux."/>
      <sheetName val="DRE_Cemar_Orçam"/>
      <sheetName val="  "/>
      <sheetName val="AA-10(Op.63)"/>
      <sheetName val="Inventário PA"/>
      <sheetName val="Dados2"/>
      <sheetName val="LISTAS"/>
      <sheetName val="Fatur__Bruto-Comercial"/>
      <sheetName val="T_I_P"/>
      <sheetName val="ICMS_Fat_"/>
      <sheetName val="ICMS_Contábil"/>
      <sheetName val="Tarifa_Comercial"/>
      <sheetName val="Tarifa_Contabilidade"/>
      <sheetName val="Arrec__Bruta"/>
      <sheetName val="ICMS__Arrec_"/>
      <sheetName val="Arrec_Líquida"/>
      <sheetName val="_PIB_Brasil_(_R$_de_1996_)"/>
      <sheetName val="Base FIN-NNG-PRE"/>
      <sheetName val="Base O&amp;M"/>
      <sheetName val="Aquisição"/>
      <sheetName val="ABRIL 2000"/>
      <sheetName val="FF3"/>
      <sheetName val="DRE"/>
      <sheetName val="Lead"/>
      <sheetName val="Comparativos - Abr-02"/>
      <sheetName val="Comparativos _ Abr_02"/>
      <sheetName val="Comparativos - Fev-02"/>
      <sheetName val="Comparativos _ Fev_02"/>
      <sheetName val="Comparativos - Jan-02"/>
      <sheetName val="Comparativos _ Jan_02"/>
      <sheetName val="Comparativos - Mar-02"/>
      <sheetName val="Comparativos _ Mar_02"/>
      <sheetName val="Comentários Jan-02 "/>
      <sheetName val="Comentários Jan_02 "/>
      <sheetName val="Consol. Energia Ger"/>
      <sheetName val="DEBE"/>
      <sheetName val="EOFI"/>
      <sheetName val="ce"/>
      <sheetName val="CECO"/>
      <sheetName val="TESTE"/>
      <sheetName val="Dados"/>
      <sheetName val="Validacao_Dados"/>
      <sheetName val="OTR.CRED."/>
      <sheetName val="Apoio"/>
      <sheetName val="Classificação"/>
      <sheetName val="Fatur__Bruto-Comercial1"/>
      <sheetName val="T_I_P1"/>
      <sheetName val="ICMS_Fat_1"/>
      <sheetName val="ICMS_Contábil1"/>
      <sheetName val="Tarifa_Comercial1"/>
      <sheetName val="Tarifa_Contabilidade1"/>
      <sheetName val="Arrec__Bruta1"/>
      <sheetName val="ICMS__Arrec_1"/>
      <sheetName val="Arrec_Líquida1"/>
      <sheetName val="_PIB_Brasil_(_R$_de_1996_)1"/>
      <sheetName val="tarifas_abertas_internet"/>
      <sheetName val="Sist_Transm_Dist_Glob__"/>
      <sheetName val="Base_FIN-NNG-PRE"/>
      <sheetName val="Base_O&amp;M"/>
      <sheetName val="DRE_e_FLUXO_CAIXA"/>
      <sheetName val="Tabela_aux_"/>
      <sheetName val="Comparativos_-_Abr-02"/>
      <sheetName val="Comparativos___Abr_02"/>
      <sheetName val="Comparativos_-_Fev-02"/>
      <sheetName val="Comparativos___Fev_02"/>
      <sheetName val="Comparativos_-_Jan-02"/>
      <sheetName val="Comparativos___Jan_02"/>
      <sheetName val="Comparativos_-_Mar-02"/>
      <sheetName val="Comparativos___Mar_02"/>
      <sheetName val="Comentários_Jan-02_"/>
      <sheetName val="Comentários_Jan_02_"/>
      <sheetName val="Consol__Energia_Ger"/>
      <sheetName val="ABRIL_2000"/>
      <sheetName val="__"/>
      <sheetName val="AA-10(Op_63)"/>
      <sheetName val="Inventário_PA"/>
      <sheetName val="Cursos"/>
      <sheetName val="CUSTOS"/>
      <sheetName val="IREM"/>
      <sheetName val="Plan2"/>
      <sheetName val="Plan3"/>
      <sheetName val="CVA_Projetada12meses"/>
      <sheetName val="Tabela_valores_módulos"/>
      <sheetName val="Avaliação"/>
      <sheetName val="Plan1 (2)"/>
      <sheetName val="Base_Calc"/>
      <sheetName val="Base_Dados"/>
      <sheetName val="Taxas"/>
      <sheetName val="tarifas_abertas_internet1"/>
      <sheetName val="Sist_Transm_Dist_Glob__1"/>
      <sheetName val="AUXILIAR"/>
      <sheetName val="Projeção Receita"/>
      <sheetName val="Simulação Mensal"/>
      <sheetName val="BASE RATEIO DIRETORIA"/>
      <sheetName val="Validação de Dados"/>
      <sheetName val="VALIDADOR"/>
      <sheetName val="1996"/>
      <sheetName val="Cotação Areva SE's 2008"/>
      <sheetName val="Listas e Tabelas"/>
      <sheetName val="Siglas e Legendas"/>
      <sheetName val="AVC Garabi II Set18"/>
      <sheetName val="#REF"/>
      <sheetName val="Fatur__Bruto-Comercial2"/>
      <sheetName val="T_I_P2"/>
      <sheetName val="ICMS_Fat_2"/>
      <sheetName val="ICMS_Contábil2"/>
      <sheetName val="Tarifa_Comercial2"/>
      <sheetName val="Tarifa_Contabilidade2"/>
      <sheetName val="Arrec__Bruta2"/>
      <sheetName val="ICMS__Arrec_2"/>
      <sheetName val="Arrec_Líquida2"/>
      <sheetName val="_PIB_Brasil_(_R$_de_1996_)2"/>
      <sheetName val="tarifas_abertas_internet2"/>
      <sheetName val="Sist_Transm_Dist_Glob__2"/>
      <sheetName val="Base_FIN-NNG-PRE1"/>
      <sheetName val="Base_O&amp;M1"/>
      <sheetName val="DRE_e_FLUXO_CAIXA1"/>
      <sheetName val="Tabela_aux_1"/>
      <sheetName val="Comparativos_-_Abr-021"/>
      <sheetName val="Comparativos___Abr_021"/>
      <sheetName val="Comparativos_-_Fev-021"/>
      <sheetName val="Comparativos___Fev_021"/>
      <sheetName val="Comparativos_-_Jan-021"/>
      <sheetName val="Comparativos___Jan_021"/>
      <sheetName val="Comparativos_-_Mar-021"/>
      <sheetName val="Comparativos___Mar_021"/>
      <sheetName val="Comentários_Jan-02_1"/>
      <sheetName val="Comentários_Jan_02_1"/>
      <sheetName val="Consol__Energia_Ger1"/>
      <sheetName val="ABRIL_20001"/>
      <sheetName val="__1"/>
      <sheetName val="AA-10(Op_63)1"/>
      <sheetName val="Inventário_PA1"/>
      <sheetName val="OTR_CRED_"/>
      <sheetName val="BASE_RATEIO_DIRETORIA"/>
      <sheetName val="Validação_de_Dados"/>
      <sheetName val="Plan1_(2)"/>
      <sheetName val="AVC_Garabi_II_Set18"/>
      <sheetName val="Listas_e_Tabelas"/>
      <sheetName val="Siglas_e_Legendas"/>
      <sheetName val="Receivables"/>
      <sheetName val="Cash"/>
      <sheetName val="Tarifas_de_Fornecimento"/>
      <sheetName val="Tarifas_de_Suprimento"/>
      <sheetName val="DadosImportar"/>
      <sheetName val="DadosImportadosSamp"/>
      <sheetName val="Críticas"/>
      <sheetName val="DePara"/>
      <sheetName val="RTOS_APOIO"/>
      <sheetName val="apoio_data"/>
      <sheetName val="APOIO_LISTA"/>
      <sheetName val="RECEITAS_DE_TARIFAS"/>
      <sheetName val="SUBSIDIOS_CDE_TARIFAS"/>
      <sheetName val="Garantia"/>
      <sheetName val="1A"/>
      <sheetName val="2B"/>
      <sheetName val="Planilha1"/>
      <sheetName val="Drivers IAR 1 a 4 (3)"/>
      <sheetName val="Drivers IAR 1 a 4 (2)"/>
      <sheetName val="Drivers IAR 1 a 4"/>
      <sheetName val="Drivers IAR Global"/>
      <sheetName val="IAR Cepisa"/>
      <sheetName val="IAR Historico"/>
      <sheetName val="Simulação Anual"/>
      <sheetName val="PDD CNR"/>
      <sheetName val="Projeção CNR"/>
      <sheetName val="Dívida Serviço Publico (2)"/>
      <sheetName val="Dívida Serviço Publico"/>
      <sheetName val="CR CEPISA"/>
      <sheetName val="Planilha3"/>
      <sheetName val="Drivers 2"/>
      <sheetName val="Distribuidoras (2)"/>
      <sheetName val="Distribuidoras"/>
      <sheetName val="Plan7"/>
      <sheetName val="Evolução 2014 2015 2016"/>
      <sheetName val="IAR Longo Prazo Desafio"/>
      <sheetName val="IAR Longo Prazo Meta"/>
      <sheetName val="Drivers Novo"/>
      <sheetName val="Drivers Antigo"/>
      <sheetName val="Drivers"/>
      <sheetName val="Simuladores Desafio 45"/>
      <sheetName val="Simuladores Atual Plus"/>
      <sheetName val="Tarifas"/>
      <sheetName val="Arrecadação CNR Desafio"/>
      <sheetName val="Arrecadação CNR"/>
      <sheetName val="Evolução desde 2012 Desafio"/>
      <sheetName val="Gráficos"/>
      <sheetName val="Evolução 2014 2015 2016 Des"/>
      <sheetName val="Evolução 2014 2015 2016 Haiama"/>
      <sheetName val="Evolução 2014 2015 2016 Beto"/>
      <sheetName val="Evolução Anual"/>
      <sheetName val="Contas Aberto Com CNR"/>
      <sheetName val="Demais distribuidoras (2)"/>
      <sheetName val="Cemar x Celpa (2)"/>
      <sheetName val="Cemar x Celpa"/>
      <sheetName val="Cemar Liquido de PDD"/>
      <sheetName val="Demais distribuidoras"/>
      <sheetName val="Contas Comercial Com CNR Perdas"/>
      <sheetName val="Contas Comercial Com CNR"/>
      <sheetName val="Build Up_Celpa_Set"/>
      <sheetName val="Build Up_frentes_Comaprativo"/>
      <sheetName val="Mercado_Receita"/>
      <sheetName val="Cotação_Areva_SE's_2008"/>
      <sheetName val="Datos"/>
      <sheetName val="Projeção_Receita"/>
      <sheetName val="Simulação_Mensal"/>
      <sheetName val="GASTOS LE2000"/>
      <sheetName val="SELIC"/>
      <sheetName val="Balancete"/>
      <sheetName val="PARAM"/>
      <sheetName val="Inputs"/>
      <sheetName val="NBASE"/>
      <sheetName val="Empresas e Datas"/>
      <sheetName val="ANALI2000"/>
      <sheetName val="CRITERIOS"/>
      <sheetName val="BancoSegment"/>
      <sheetName val="Critérios"/>
      <sheetName val="SispecPSAP"/>
      <sheetName val="DRE_2007T"/>
      <sheetName val="FORE"/>
      <sheetName val="Encargo Uso RB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 refreshError="1"/>
      <sheetData sheetId="243" refreshError="1"/>
      <sheetData sheetId="244" refreshError="1"/>
      <sheetData sheetId="245"/>
      <sheetData sheetId="246" refreshError="1"/>
      <sheetData sheetId="247"/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Receita"/>
      <sheetName val="Receita (resumo)"/>
      <sheetName val="Custos e Despesas"/>
      <sheetName val="Resultado Financ"/>
      <sheetName val="IRPJ|CSLL"/>
      <sheetName val="Recomposição Ebitda Reg"/>
      <sheetName val="EBITDA"/>
      <sheetName val="Destaques"/>
      <sheetName val="DRE Reg"/>
      <sheetName val="Equivalência Patrimonial"/>
      <sheetName val="DFC Reg"/>
      <sheetName val="Balanço Reg"/>
      <sheetName val="Balanço Reg (vs anterior)"/>
      <sheetName val="Base DRE Reg"/>
      <sheetName val="Dívida_Consolidado"/>
      <sheetName val="Dívida_Coligadas"/>
      <sheetName val="Endividamento"/>
      <sheetName val="Covenants"/>
      <sheetName val="Amortização"/>
      <sheetName val="DRE IFRS"/>
      <sheetName val="DRE IFRS (DFP)"/>
      <sheetName val="Balanço IFRS (DFP)"/>
      <sheetName val="Balanço IFRS"/>
      <sheetName val="EBITDA  IFRSxReg"/>
      <sheetName val="Recomposição Ebitda IFRS"/>
      <sheetName val="DRE IFRSxReg"/>
      <sheetName val="DFC IFRS"/>
      <sheetName val="RAP Port"/>
      <sheetName val="RAP Eng"/>
      <sheetName val="Composição Acionária"/>
      <sheetName val="Tabela Proventos"/>
      <sheetName val="Proventos (port)"/>
      <sheetName val="Proventos (eng)"/>
    </sheetNames>
    <sheetDataSet>
      <sheetData sheetId="0">
        <row r="12">
          <cell r="D12" t="str">
            <v>N/A</v>
          </cell>
        </row>
        <row r="15">
          <cell r="D15" t="str">
            <v>1Q24</v>
          </cell>
        </row>
        <row r="16">
          <cell r="D16" t="str">
            <v>1Q23</v>
          </cell>
        </row>
        <row r="17">
          <cell r="D17" t="str">
            <v>N/A</v>
          </cell>
        </row>
        <row r="18">
          <cell r="D18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782E5-D64F-4270-94AD-6ACF64D5B46B}">
  <sheetPr>
    <tabColor rgb="FF0099FF"/>
  </sheetPr>
  <dimension ref="A1:Y43"/>
  <sheetViews>
    <sheetView showGridLines="0" tabSelected="1" zoomScale="70" zoomScaleNormal="70" workbookViewId="0"/>
  </sheetViews>
  <sheetFormatPr defaultColWidth="0" defaultRowHeight="0" customHeight="1" zeroHeight="1" outlineLevelRow="1" x14ac:dyDescent="0.35"/>
  <cols>
    <col min="1" max="1" width="2" style="43" customWidth="1"/>
    <col min="2" max="2" width="48.81640625" style="43" customWidth="1"/>
    <col min="3" max="5" width="12.81640625" style="43" customWidth="1"/>
    <col min="6" max="6" width="6.81640625" style="43" bestFit="1" customWidth="1"/>
    <col min="7" max="7" width="12.453125" style="43" customWidth="1"/>
    <col min="8" max="8" width="3.1796875" style="43" customWidth="1"/>
    <col min="9" max="9" width="44.1796875" style="43" bestFit="1" customWidth="1"/>
    <col min="10" max="10" width="10.81640625" style="43" customWidth="1"/>
    <col min="11" max="11" width="14.453125" style="43" bestFit="1" customWidth="1"/>
    <col min="12" max="12" width="10.81640625" style="43" customWidth="1"/>
    <col min="13" max="13" width="5.08984375" style="43" customWidth="1"/>
    <col min="14" max="14" width="10.81640625" style="44" customWidth="1"/>
    <col min="15" max="17" width="8.81640625" style="43" customWidth="1"/>
    <col min="18" max="22" width="0" style="43" hidden="1" customWidth="1"/>
    <col min="23" max="25" width="0" style="43" hidden="1"/>
    <col min="26" max="16384" width="8.81640625" style="43" hidden="1"/>
  </cols>
  <sheetData>
    <row r="1" spans="1:16" ht="3.5" customHeight="1" thickBot="1" x14ac:dyDescent="0.4"/>
    <row r="2" spans="1:16" customFormat="1" ht="15.5" x14ac:dyDescent="0.35">
      <c r="A2" s="45"/>
      <c r="B2" s="46"/>
      <c r="C2" s="47"/>
      <c r="D2" s="47"/>
      <c r="E2" s="47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6" customFormat="1" ht="15.5" x14ac:dyDescent="0.35">
      <c r="A3" s="45"/>
      <c r="B3" s="51"/>
      <c r="C3" s="52" t="s">
        <v>310</v>
      </c>
      <c r="D3" s="53">
        <v>45352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4"/>
    </row>
    <row r="4" spans="1:16" customFormat="1" ht="15.5" x14ac:dyDescent="0.35">
      <c r="A4" s="45"/>
      <c r="B4" s="51"/>
      <c r="C4" s="52" t="s">
        <v>311</v>
      </c>
      <c r="D4" s="55" t="s">
        <v>335</v>
      </c>
      <c r="E4" s="56"/>
      <c r="F4" s="52"/>
      <c r="G4" s="52"/>
      <c r="H4" s="52"/>
      <c r="I4" s="52"/>
      <c r="J4" s="52"/>
      <c r="K4" s="52"/>
      <c r="L4" s="52"/>
      <c r="M4" s="52"/>
      <c r="N4" s="52"/>
      <c r="O4" s="52"/>
      <c r="P4" s="54"/>
    </row>
    <row r="5" spans="1:16" customFormat="1" ht="16" thickBot="1" x14ac:dyDescent="0.4">
      <c r="A5" s="45"/>
      <c r="B5" s="57"/>
      <c r="C5" s="58"/>
      <c r="D5" s="58"/>
      <c r="E5" s="58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</row>
    <row r="6" spans="1:16" ht="15" customHeight="1" x14ac:dyDescent="0.35">
      <c r="G6" s="65"/>
      <c r="I6" s="374" t="s">
        <v>312</v>
      </c>
      <c r="J6" s="374"/>
      <c r="K6" s="374"/>
      <c r="L6" s="374"/>
      <c r="M6" s="374"/>
      <c r="N6" s="374"/>
    </row>
    <row r="7" spans="1:16" ht="15" customHeight="1" x14ac:dyDescent="0.35">
      <c r="B7" s="61"/>
      <c r="C7" s="62"/>
      <c r="D7" s="62"/>
      <c r="E7" s="62"/>
      <c r="F7" s="62"/>
      <c r="G7" s="67"/>
      <c r="H7" s="62"/>
      <c r="I7" s="62"/>
      <c r="J7" s="62"/>
      <c r="K7" s="62"/>
      <c r="L7" s="62"/>
      <c r="M7" s="62"/>
      <c r="N7" s="63"/>
      <c r="O7" s="62"/>
      <c r="P7" s="62"/>
    </row>
    <row r="8" spans="1:16" ht="15" customHeight="1" thickBot="1" x14ac:dyDescent="0.4">
      <c r="A8" s="68"/>
      <c r="B8" s="69"/>
      <c r="C8" s="69"/>
      <c r="D8" s="69"/>
      <c r="E8" s="69"/>
      <c r="F8" s="69"/>
      <c r="G8" s="70"/>
      <c r="H8" s="69"/>
      <c r="I8" s="69"/>
      <c r="J8" s="69"/>
      <c r="K8" s="69"/>
      <c r="L8" s="69"/>
      <c r="M8" s="69"/>
      <c r="N8" s="71"/>
    </row>
    <row r="9" spans="1:16" ht="15" customHeight="1" thickBot="1" x14ac:dyDescent="0.4">
      <c r="B9" s="11" t="s">
        <v>22</v>
      </c>
      <c r="C9" s="370" t="s">
        <v>21</v>
      </c>
      <c r="D9" s="371"/>
      <c r="E9" s="371"/>
      <c r="G9" s="65"/>
      <c r="I9" s="11" t="s">
        <v>22</v>
      </c>
      <c r="J9" s="372" t="s">
        <v>21</v>
      </c>
      <c r="K9" s="373"/>
      <c r="L9" s="373"/>
    </row>
    <row r="10" spans="1:16" ht="15" customHeight="1" thickBot="1" x14ac:dyDescent="0.4">
      <c r="B10" s="14" t="s">
        <v>20</v>
      </c>
      <c r="C10" s="13" t="s">
        <v>335</v>
      </c>
      <c r="D10" s="15" t="s">
        <v>336</v>
      </c>
      <c r="E10" s="13" t="s">
        <v>19</v>
      </c>
      <c r="G10" s="65"/>
      <c r="I10" s="14" t="s">
        <v>20</v>
      </c>
      <c r="J10" s="13" t="s">
        <v>335</v>
      </c>
      <c r="K10" s="15" t="s">
        <v>315</v>
      </c>
      <c r="L10" s="13" t="s">
        <v>19</v>
      </c>
      <c r="N10" s="43"/>
    </row>
    <row r="11" spans="1:16" ht="15" customHeight="1" thickBot="1" x14ac:dyDescent="0.4">
      <c r="B11" s="16" t="s">
        <v>18</v>
      </c>
      <c r="C11" s="17">
        <v>1257.9085843405933</v>
      </c>
      <c r="D11" s="18">
        <v>1062.8561105211675</v>
      </c>
      <c r="E11" s="19">
        <v>0.18351729071189382</v>
      </c>
      <c r="G11" s="72"/>
      <c r="I11" s="16" t="s">
        <v>18</v>
      </c>
      <c r="J11" s="18">
        <v>1257.9085843405933</v>
      </c>
      <c r="K11" s="18">
        <v>1239.2457516438453</v>
      </c>
      <c r="L11" s="19">
        <v>1.5059831895321674E-2</v>
      </c>
      <c r="N11" s="43"/>
    </row>
    <row r="12" spans="1:16" ht="15" customHeight="1" thickBot="1" x14ac:dyDescent="0.4">
      <c r="B12" s="20" t="s">
        <v>17</v>
      </c>
      <c r="C12" s="21">
        <v>646.23039560999996</v>
      </c>
      <c r="D12" s="21">
        <v>418.59870910247685</v>
      </c>
      <c r="E12" s="22">
        <v>0.54379452577766263</v>
      </c>
      <c r="G12" s="72"/>
      <c r="I12" s="20" t="s">
        <v>17</v>
      </c>
      <c r="J12" s="21">
        <v>646.23039560999996</v>
      </c>
      <c r="K12" s="21">
        <v>646.80638119879131</v>
      </c>
      <c r="L12" s="22">
        <v>-8.9050696705217369E-4</v>
      </c>
      <c r="N12" s="43"/>
    </row>
    <row r="13" spans="1:16" ht="15" customHeight="1" x14ac:dyDescent="0.35">
      <c r="B13" s="23" t="s">
        <v>16</v>
      </c>
      <c r="C13" s="24">
        <v>235.18931739550999</v>
      </c>
      <c r="D13" s="24">
        <v>226.19341512892819</v>
      </c>
      <c r="E13" s="25">
        <v>3.9770840638549076E-2</v>
      </c>
      <c r="G13" s="72"/>
      <c r="I13" s="23" t="s">
        <v>16</v>
      </c>
      <c r="J13" s="24">
        <v>235.18931739550999</v>
      </c>
      <c r="K13" s="24">
        <v>234.96289866259841</v>
      </c>
      <c r="L13" s="25">
        <v>9.6363610680816336E-4</v>
      </c>
      <c r="N13" s="43"/>
    </row>
    <row r="14" spans="1:16" ht="15" customHeight="1" x14ac:dyDescent="0.35">
      <c r="B14" s="26" t="s">
        <v>12</v>
      </c>
      <c r="C14" s="27">
        <v>0</v>
      </c>
      <c r="D14" s="28">
        <v>0</v>
      </c>
      <c r="E14" s="29" t="s">
        <v>71</v>
      </c>
      <c r="G14" s="72"/>
      <c r="I14" s="26" t="s">
        <v>12</v>
      </c>
      <c r="J14" s="28">
        <v>0</v>
      </c>
      <c r="K14" s="28">
        <v>0</v>
      </c>
      <c r="L14" s="29" t="s">
        <v>71</v>
      </c>
      <c r="M14" s="64"/>
      <c r="N14" s="43"/>
    </row>
    <row r="15" spans="1:16" ht="15" customHeight="1" thickBot="1" x14ac:dyDescent="0.4">
      <c r="B15" s="26" t="s">
        <v>11</v>
      </c>
      <c r="C15" s="27">
        <v>235.18931739550999</v>
      </c>
      <c r="D15" s="28">
        <v>226.19341512892819</v>
      </c>
      <c r="E15" s="29">
        <v>3.9770840638549076E-2</v>
      </c>
      <c r="G15" s="72"/>
      <c r="I15" s="26" t="s">
        <v>11</v>
      </c>
      <c r="J15" s="28">
        <v>235.18931739550999</v>
      </c>
      <c r="K15" s="28">
        <v>234.96289866259841</v>
      </c>
      <c r="L15" s="29">
        <v>9.6363610680816336E-4</v>
      </c>
      <c r="M15" s="64"/>
      <c r="N15" s="43"/>
    </row>
    <row r="16" spans="1:16" ht="15" customHeight="1" x14ac:dyDescent="0.35">
      <c r="B16" s="23" t="s">
        <v>15</v>
      </c>
      <c r="C16" s="24">
        <v>156.30928658502469</v>
      </c>
      <c r="D16" s="24">
        <v>144.8635685501466</v>
      </c>
      <c r="E16" s="25">
        <v>7.9010327782419676E-2</v>
      </c>
      <c r="G16" s="72"/>
      <c r="I16" s="23" t="s">
        <v>15</v>
      </c>
      <c r="J16" s="24">
        <v>156.30928658502469</v>
      </c>
      <c r="K16" s="24">
        <v>152.48436247420369</v>
      </c>
      <c r="L16" s="25">
        <v>2.508404172570855E-2</v>
      </c>
      <c r="N16" s="43"/>
    </row>
    <row r="17" spans="2:14" ht="15" customHeight="1" x14ac:dyDescent="0.35">
      <c r="B17" s="26" t="s">
        <v>12</v>
      </c>
      <c r="C17" s="27">
        <v>133.80294181753484</v>
      </c>
      <c r="D17" s="28">
        <v>122.31592217118569</v>
      </c>
      <c r="E17" s="29">
        <v>9.391270933863094E-2</v>
      </c>
      <c r="G17" s="72"/>
      <c r="I17" s="26" t="s">
        <v>12</v>
      </c>
      <c r="J17" s="28">
        <v>133.80294181753484</v>
      </c>
      <c r="K17" s="28">
        <v>129.9685544658586</v>
      </c>
      <c r="L17" s="29">
        <v>2.950242362419675E-2</v>
      </c>
      <c r="N17" s="43"/>
    </row>
    <row r="18" spans="2:14" ht="15" customHeight="1" thickBot="1" x14ac:dyDescent="0.4">
      <c r="B18" s="26" t="s">
        <v>11</v>
      </c>
      <c r="C18" s="27">
        <v>22.506344767489853</v>
      </c>
      <c r="D18" s="28">
        <v>22.547646378960913</v>
      </c>
      <c r="E18" s="29">
        <v>-1.8317482355763026E-3</v>
      </c>
      <c r="G18" s="72"/>
      <c r="I18" s="26" t="s">
        <v>11</v>
      </c>
      <c r="J18" s="28">
        <v>22.506344767489853</v>
      </c>
      <c r="K18" s="28">
        <v>22.515808008345083</v>
      </c>
      <c r="L18" s="29">
        <v>-4.202931936407861E-4</v>
      </c>
      <c r="N18" s="43"/>
    </row>
    <row r="19" spans="2:14" ht="15" customHeight="1" x14ac:dyDescent="0.35">
      <c r="B19" s="23" t="s">
        <v>14</v>
      </c>
      <c r="C19" s="24">
        <v>59.118514193158937</v>
      </c>
      <c r="D19" s="24">
        <v>56.867745859504147</v>
      </c>
      <c r="E19" s="25">
        <v>3.9578996839710667E-2</v>
      </c>
      <c r="G19" s="72"/>
      <c r="I19" s="23" t="s">
        <v>14</v>
      </c>
      <c r="J19" s="24">
        <v>59.118514193158937</v>
      </c>
      <c r="K19" s="24">
        <v>59.173062966593129</v>
      </c>
      <c r="L19" s="25">
        <v>-9.2185144218392967E-4</v>
      </c>
      <c r="N19" s="43"/>
    </row>
    <row r="20" spans="2:14" ht="15" customHeight="1" x14ac:dyDescent="0.35">
      <c r="B20" s="26" t="s">
        <v>12</v>
      </c>
      <c r="C20" s="27">
        <v>55.090027794860596</v>
      </c>
      <c r="D20" s="27">
        <v>52.991809681391899</v>
      </c>
      <c r="E20" s="29">
        <v>3.9595139816587244E-2</v>
      </c>
      <c r="G20" s="72"/>
      <c r="I20" s="26" t="s">
        <v>12</v>
      </c>
      <c r="J20" s="27">
        <v>55.090027794860596</v>
      </c>
      <c r="K20" s="27">
        <v>55.144576568294788</v>
      </c>
      <c r="L20" s="29">
        <v>-9.8919561684607249E-4</v>
      </c>
      <c r="N20" s="43"/>
    </row>
    <row r="21" spans="2:14" ht="15" customHeight="1" thickBot="1" x14ac:dyDescent="0.4">
      <c r="B21" s="26" t="s">
        <v>11</v>
      </c>
      <c r="C21" s="27">
        <v>4.028486398298341</v>
      </c>
      <c r="D21" s="27">
        <v>3.8759361781122466</v>
      </c>
      <c r="E21" s="29">
        <v>3.9358290017146969E-2</v>
      </c>
      <c r="G21" s="72"/>
      <c r="I21" s="26" t="s">
        <v>11</v>
      </c>
      <c r="J21" s="27">
        <v>4.028486398298341</v>
      </c>
      <c r="K21" s="27">
        <v>4.028486398298341</v>
      </c>
      <c r="L21" s="29">
        <v>0</v>
      </c>
      <c r="N21" s="43"/>
    </row>
    <row r="22" spans="2:14" ht="15" customHeight="1" x14ac:dyDescent="0.35">
      <c r="B22" s="23" t="s">
        <v>13</v>
      </c>
      <c r="C22" s="24">
        <v>147.38883777944386</v>
      </c>
      <c r="D22" s="24">
        <v>139.96830579937918</v>
      </c>
      <c r="E22" s="25">
        <v>5.3015801953770536E-2</v>
      </c>
      <c r="G22" s="72"/>
      <c r="I22" s="23" t="s">
        <v>13</v>
      </c>
      <c r="J22" s="24">
        <v>147.38883777944386</v>
      </c>
      <c r="K22" s="24">
        <v>157.00740643117291</v>
      </c>
      <c r="L22" s="25">
        <v>-6.1261878470335263E-2</v>
      </c>
      <c r="N22" s="43"/>
    </row>
    <row r="23" spans="2:14" ht="15" customHeight="1" x14ac:dyDescent="0.35">
      <c r="B23" s="26" t="s">
        <v>12</v>
      </c>
      <c r="C23" s="27">
        <v>116.79184680119644</v>
      </c>
      <c r="D23" s="27">
        <v>113.27222068478005</v>
      </c>
      <c r="E23" s="29">
        <v>3.1072279638720834E-2</v>
      </c>
      <c r="G23" s="72"/>
      <c r="I23" s="26" t="s">
        <v>12</v>
      </c>
      <c r="J23" s="27">
        <v>116.79184680119644</v>
      </c>
      <c r="K23" s="27">
        <v>127.52935696497438</v>
      </c>
      <c r="L23" s="29">
        <v>-8.4196379714570169E-2</v>
      </c>
      <c r="N23" s="43"/>
    </row>
    <row r="24" spans="2:14" ht="15" customHeight="1" thickBot="1" x14ac:dyDescent="0.4">
      <c r="B24" s="26" t="s">
        <v>11</v>
      </c>
      <c r="C24" s="27">
        <v>30.596990978247419</v>
      </c>
      <c r="D24" s="27">
        <v>26.696085114599118</v>
      </c>
      <c r="E24" s="29">
        <v>0.14612276844723704</v>
      </c>
      <c r="G24" s="72"/>
      <c r="I24" s="26" t="s">
        <v>11</v>
      </c>
      <c r="J24" s="27">
        <v>30.596990978247419</v>
      </c>
      <c r="K24" s="27">
        <v>29.478049466198541</v>
      </c>
      <c r="L24" s="29">
        <v>3.7958465105770722E-2</v>
      </c>
      <c r="N24" s="43"/>
    </row>
    <row r="25" spans="2:14" ht="15" customHeight="1" outlineLevel="1" x14ac:dyDescent="0.35">
      <c r="B25" s="23" t="s">
        <v>10</v>
      </c>
      <c r="C25" s="24">
        <v>-14.215823572701819</v>
      </c>
      <c r="D25" s="24">
        <v>-6.746006649667823</v>
      </c>
      <c r="E25" s="25">
        <v>1.1072946279117311</v>
      </c>
      <c r="G25" s="72"/>
      <c r="I25" s="23" t="s">
        <v>10</v>
      </c>
      <c r="J25" s="24">
        <v>-14.215823572701819</v>
      </c>
      <c r="K25" s="24">
        <v>-24.032408421283115</v>
      </c>
      <c r="L25" s="25">
        <v>-0.40847278710059387</v>
      </c>
      <c r="N25" s="43"/>
    </row>
    <row r="26" spans="2:14" ht="15" customHeight="1" outlineLevel="1" x14ac:dyDescent="0.35">
      <c r="B26" s="30" t="s">
        <v>9</v>
      </c>
      <c r="C26" s="27">
        <v>-22.924908989999999</v>
      </c>
      <c r="D26" s="27">
        <v>-15.28327266</v>
      </c>
      <c r="E26" s="29">
        <v>0.5</v>
      </c>
      <c r="G26" s="72"/>
      <c r="I26" s="30" t="s">
        <v>9</v>
      </c>
      <c r="J26" s="27">
        <v>-22.924908989999999</v>
      </c>
      <c r="K26" s="27">
        <v>-22.924908989999999</v>
      </c>
      <c r="L26" s="29">
        <v>0</v>
      </c>
      <c r="N26" s="43"/>
    </row>
    <row r="27" spans="2:14" ht="15" customHeight="1" outlineLevel="1" x14ac:dyDescent="0.35">
      <c r="B27" s="30" t="s">
        <v>8</v>
      </c>
      <c r="C27" s="27">
        <v>15.152011789904666</v>
      </c>
      <c r="D27" s="27">
        <v>7.8240394985099968</v>
      </c>
      <c r="E27" s="29">
        <v>0.93659704718901304</v>
      </c>
      <c r="G27" s="72"/>
      <c r="I27" s="30" t="s">
        <v>8</v>
      </c>
      <c r="J27" s="27">
        <v>15.152011789904666</v>
      </c>
      <c r="K27" s="27">
        <v>3.3657956198980248</v>
      </c>
      <c r="L27" s="29">
        <v>3.5017622877421575</v>
      </c>
      <c r="N27" s="43"/>
    </row>
    <row r="28" spans="2:14" ht="15" customHeight="1" thickBot="1" x14ac:dyDescent="0.4">
      <c r="B28" s="30" t="s">
        <v>7</v>
      </c>
      <c r="C28" s="27">
        <v>-6.442926372606486</v>
      </c>
      <c r="D28" s="27">
        <v>0.71322651182217989</v>
      </c>
      <c r="E28" s="29" t="s">
        <v>268</v>
      </c>
      <c r="G28" s="72"/>
      <c r="I28" s="30" t="s">
        <v>7</v>
      </c>
      <c r="J28" s="27">
        <v>-6.442926372606486</v>
      </c>
      <c r="K28" s="27">
        <v>-4.4732950511811396</v>
      </c>
      <c r="L28" s="29">
        <v>0.44030883250262698</v>
      </c>
      <c r="N28" s="43"/>
    </row>
    <row r="29" spans="2:14" ht="15" customHeight="1" thickBot="1" x14ac:dyDescent="0.4">
      <c r="B29" s="20" t="s">
        <v>6</v>
      </c>
      <c r="C29" s="21">
        <v>-19.837460809842138</v>
      </c>
      <c r="D29" s="21">
        <v>0.77336718455912612</v>
      </c>
      <c r="E29" s="22" t="s">
        <v>268</v>
      </c>
      <c r="G29" s="72"/>
      <c r="I29" s="20" t="s">
        <v>6</v>
      </c>
      <c r="J29" s="21">
        <v>-19.837460809842138</v>
      </c>
      <c r="K29" s="21">
        <v>-11.823627958230844</v>
      </c>
      <c r="L29" s="22">
        <v>0.67778120894209826</v>
      </c>
      <c r="N29" s="43"/>
    </row>
    <row r="30" spans="2:14" ht="15" customHeight="1" thickBot="1" x14ac:dyDescent="0.4">
      <c r="B30" s="20" t="s">
        <v>5</v>
      </c>
      <c r="C30" s="21">
        <v>47.725517160000003</v>
      </c>
      <c r="D30" s="21">
        <v>82.337005545841251</v>
      </c>
      <c r="E30" s="22">
        <v>-0.42036370106478127</v>
      </c>
      <c r="G30" s="72"/>
      <c r="I30" s="20" t="s">
        <v>5</v>
      </c>
      <c r="J30" s="21">
        <v>47.725517160000003</v>
      </c>
      <c r="K30" s="21">
        <v>24.667676289999996</v>
      </c>
      <c r="L30" s="22">
        <v>0.93473907306572701</v>
      </c>
      <c r="N30" s="43"/>
    </row>
    <row r="31" spans="2:14" ht="15" customHeight="1" thickBot="1" x14ac:dyDescent="0.4">
      <c r="B31" s="31" t="s">
        <v>4</v>
      </c>
      <c r="C31" s="32">
        <v>14.237406929999992</v>
      </c>
      <c r="D31" s="32">
        <v>9.5181809200000025</v>
      </c>
      <c r="E31" s="33">
        <v>0.49581175748443207</v>
      </c>
      <c r="G31" s="72"/>
      <c r="I31" s="31" t="s">
        <v>4</v>
      </c>
      <c r="J31" s="32">
        <v>14.237406929999992</v>
      </c>
      <c r="K31" s="32">
        <v>12.465746679999999</v>
      </c>
      <c r="L31" s="33">
        <v>0.14212227277507883</v>
      </c>
      <c r="N31" s="43"/>
    </row>
    <row r="32" spans="2:14" ht="15" customHeight="1" thickBot="1" x14ac:dyDescent="0.4">
      <c r="B32" s="34" t="s">
        <v>3</v>
      </c>
      <c r="C32" s="35">
        <v>1272.1459912705932</v>
      </c>
      <c r="D32" s="35">
        <v>1072.3742914411675</v>
      </c>
      <c r="E32" s="36">
        <v>0.1862891542848828</v>
      </c>
      <c r="G32" s="72"/>
      <c r="I32" s="34" t="s">
        <v>3</v>
      </c>
      <c r="J32" s="35">
        <v>1272.1459912705932</v>
      </c>
      <c r="K32" s="35">
        <v>1251.7114983238453</v>
      </c>
      <c r="L32" s="36">
        <v>1.6325241858136996E-2</v>
      </c>
      <c r="N32" s="43"/>
    </row>
    <row r="33" spans="2:14" ht="15" customHeight="1" x14ac:dyDescent="0.35">
      <c r="B33" s="37" t="s">
        <v>2</v>
      </c>
      <c r="C33" s="38">
        <v>-162.54873197999999</v>
      </c>
      <c r="D33" s="38">
        <v>-181.18080179</v>
      </c>
      <c r="E33" s="39">
        <v>-0.10283688793692258</v>
      </c>
      <c r="G33" s="72"/>
      <c r="I33" s="37" t="s">
        <v>2</v>
      </c>
      <c r="J33" s="38">
        <v>-162.54873197999999</v>
      </c>
      <c r="K33" s="38">
        <v>-159.25644633000002</v>
      </c>
      <c r="L33" s="39">
        <v>2.0672856426658726E-2</v>
      </c>
      <c r="N33" s="43"/>
    </row>
    <row r="34" spans="2:14" ht="15" customHeight="1" x14ac:dyDescent="0.35">
      <c r="B34" s="30" t="s">
        <v>313</v>
      </c>
      <c r="C34" s="27">
        <v>-113.83199999999999</v>
      </c>
      <c r="D34" s="27">
        <v>-93.653000000000006</v>
      </c>
      <c r="E34" s="29">
        <v>0.21546560174260287</v>
      </c>
      <c r="G34" s="72"/>
      <c r="I34" s="30" t="s">
        <v>313</v>
      </c>
      <c r="J34" s="27">
        <v>-113.83199999999999</v>
      </c>
      <c r="K34" s="27">
        <v>-93.653000000000006</v>
      </c>
      <c r="L34" s="29">
        <v>0.21546560174260287</v>
      </c>
      <c r="N34" s="43"/>
    </row>
    <row r="35" spans="2:14" ht="15" customHeight="1" x14ac:dyDescent="0.35">
      <c r="B35" s="30" t="s">
        <v>5</v>
      </c>
      <c r="C35" s="27">
        <v>-48.718000000000004</v>
      </c>
      <c r="D35" s="28">
        <v>-87.531000000000006</v>
      </c>
      <c r="E35" s="29">
        <v>-0.44342004546960501</v>
      </c>
      <c r="G35" s="65"/>
      <c r="I35" s="30" t="s">
        <v>5</v>
      </c>
      <c r="J35" s="27">
        <v>-48.718000000000004</v>
      </c>
      <c r="K35" s="27">
        <v>-87.531000000000006</v>
      </c>
      <c r="L35" s="29">
        <v>-0.44342004546960501</v>
      </c>
    </row>
    <row r="36" spans="2:14" ht="15" customHeight="1" thickBot="1" x14ac:dyDescent="0.4">
      <c r="B36" s="40" t="s">
        <v>1</v>
      </c>
      <c r="C36" s="41">
        <v>1109.5972592905932</v>
      </c>
      <c r="D36" s="41">
        <v>891.19348965116751</v>
      </c>
      <c r="E36" s="42">
        <v>0.24506885673605372</v>
      </c>
      <c r="G36" s="65"/>
      <c r="I36" s="40" t="s">
        <v>1</v>
      </c>
      <c r="J36" s="41">
        <v>1109.5972592905932</v>
      </c>
      <c r="K36" s="41">
        <v>1092.4550519938452</v>
      </c>
      <c r="L36" s="42">
        <v>1.5691453177374859E-2</v>
      </c>
    </row>
    <row r="37" spans="2:14" ht="15" customHeight="1" x14ac:dyDescent="0.35">
      <c r="G37" s="65"/>
    </row>
    <row r="38" spans="2:14" ht="15" customHeight="1" x14ac:dyDescent="0.35">
      <c r="G38" s="65"/>
    </row>
    <row r="39" spans="2:14" ht="15" customHeight="1" x14ac:dyDescent="0.35">
      <c r="G39" s="65"/>
    </row>
    <row r="40" spans="2:14" ht="15" customHeight="1" x14ac:dyDescent="0.35"/>
    <row r="41" spans="2:14" ht="15" customHeight="1" x14ac:dyDescent="0.35"/>
    <row r="42" spans="2:14" ht="15" customHeight="1" x14ac:dyDescent="0.35"/>
    <row r="43" spans="2:14" ht="15" customHeight="1" x14ac:dyDescent="0.35"/>
  </sheetData>
  <mergeCells count="3">
    <mergeCell ref="C9:E9"/>
    <mergeCell ref="J9:L9"/>
    <mergeCell ref="I6:N6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E956F-442D-4F51-8B68-BDEC60D98C0D}">
  <sheetPr>
    <tabColor theme="9" tint="0.79998168889431442"/>
  </sheetPr>
  <dimension ref="A1:T86"/>
  <sheetViews>
    <sheetView showGridLines="0" zoomScale="70" zoomScaleNormal="70" workbookViewId="0">
      <pane xSplit="2" ySplit="10" topLeftCell="C11" activePane="bottomRight" state="frozen"/>
      <selection activeCell="D3" sqref="D3:D4"/>
      <selection pane="topRight" activeCell="D3" sqref="D3:D4"/>
      <selection pane="bottomLeft" activeCell="D3" sqref="D3:D4"/>
      <selection pane="bottomRight" activeCell="C11" sqref="C11"/>
    </sheetView>
  </sheetViews>
  <sheetFormatPr defaultColWidth="0" defaultRowHeight="0" customHeight="1" zeroHeight="1" outlineLevelRow="1" x14ac:dyDescent="0.35"/>
  <cols>
    <col min="1" max="1" width="1.1796875" style="5" customWidth="1"/>
    <col min="2" max="2" width="51.90625" style="5" customWidth="1"/>
    <col min="3" max="4" width="12" style="5" customWidth="1"/>
    <col min="5" max="5" width="11" style="5" customWidth="1"/>
    <col min="6" max="6" width="7" customWidth="1"/>
    <col min="7" max="9" width="10.54296875" style="5" hidden="1" customWidth="1"/>
    <col min="10" max="17" width="0" style="5" hidden="1" customWidth="1"/>
    <col min="18" max="20" width="0" style="5" hidden="1"/>
    <col min="21" max="16384" width="10.54296875" style="5" hidden="1"/>
  </cols>
  <sheetData>
    <row r="1" spans="1:9" s="1" customFormat="1" ht="3.5" customHeight="1" thickBot="1" x14ac:dyDescent="0.4">
      <c r="A1"/>
      <c r="C1" s="2"/>
      <c r="D1" s="2"/>
      <c r="E1" s="2"/>
      <c r="F1" s="2"/>
    </row>
    <row r="2" spans="1:9" s="148" customFormat="1" ht="14" x14ac:dyDescent="0.3">
      <c r="A2" s="142"/>
      <c r="B2" s="143"/>
      <c r="C2" s="144"/>
      <c r="D2" s="144"/>
      <c r="E2" s="144"/>
      <c r="F2" s="146"/>
      <c r="G2" s="146"/>
      <c r="H2" s="146"/>
      <c r="I2" s="147"/>
    </row>
    <row r="3" spans="1:9" s="148" customFormat="1" ht="15.5" x14ac:dyDescent="0.35">
      <c r="A3" s="142"/>
      <c r="B3" s="149"/>
      <c r="C3" s="150" t="s">
        <v>310</v>
      </c>
      <c r="D3" s="53">
        <v>45352</v>
      </c>
      <c r="E3" s="150"/>
      <c r="F3" s="150"/>
      <c r="G3" s="150"/>
      <c r="H3" s="150"/>
      <c r="I3" s="151"/>
    </row>
    <row r="4" spans="1:9" s="148" customFormat="1" ht="15.5" x14ac:dyDescent="0.35">
      <c r="A4" s="142"/>
      <c r="B4" s="149"/>
      <c r="C4" s="150" t="s">
        <v>311</v>
      </c>
      <c r="D4" s="55" t="s">
        <v>335</v>
      </c>
      <c r="E4" s="152"/>
      <c r="F4" s="150"/>
      <c r="G4" s="150"/>
      <c r="H4" s="150"/>
      <c r="I4" s="151"/>
    </row>
    <row r="5" spans="1:9" s="148" customFormat="1" ht="16" thickBot="1" x14ac:dyDescent="0.4">
      <c r="A5" s="142"/>
      <c r="B5" s="153"/>
      <c r="C5" s="154"/>
      <c r="D5" s="154"/>
      <c r="E5" s="154"/>
      <c r="F5" s="59"/>
      <c r="G5" s="155"/>
      <c r="H5" s="155"/>
      <c r="I5" s="156"/>
    </row>
    <row r="6" spans="1:9" ht="12.5" x14ac:dyDescent="0.25">
      <c r="F6" s="5"/>
    </row>
    <row r="7" spans="1:9" s="1" customFormat="1" ht="15" customHeight="1" x14ac:dyDescent="0.3">
      <c r="B7" s="4"/>
      <c r="C7" s="3"/>
      <c r="D7" s="3"/>
      <c r="E7" s="3"/>
      <c r="F7" s="3"/>
    </row>
    <row r="8" spans="1:9" ht="15" thickBot="1" x14ac:dyDescent="0.4"/>
    <row r="9" spans="1:9" ht="15" customHeight="1" thickBot="1" x14ac:dyDescent="0.4">
      <c r="B9" s="11" t="s">
        <v>49</v>
      </c>
      <c r="C9" s="370" t="s">
        <v>21</v>
      </c>
      <c r="D9" s="371"/>
      <c r="E9" s="371"/>
    </row>
    <row r="10" spans="1:9" ht="15" customHeight="1" thickBot="1" x14ac:dyDescent="0.4">
      <c r="B10" s="74" t="s">
        <v>48</v>
      </c>
      <c r="C10" s="12" t="s">
        <v>335</v>
      </c>
      <c r="D10" s="75" t="s">
        <v>336</v>
      </c>
      <c r="E10" s="12" t="s">
        <v>19</v>
      </c>
    </row>
    <row r="11" spans="1:9" ht="15" customHeight="1" thickBot="1" x14ac:dyDescent="0.4">
      <c r="B11" s="263" t="s">
        <v>66</v>
      </c>
      <c r="C11" s="234">
        <v>2233.3310000000001</v>
      </c>
      <c r="D11" s="234">
        <v>1767.3040828999999</v>
      </c>
      <c r="E11" s="163">
        <v>0.26369367988744119</v>
      </c>
    </row>
    <row r="12" spans="1:9" s="7" customFormat="1" ht="15" customHeight="1" outlineLevel="1" x14ac:dyDescent="0.35">
      <c r="B12" s="264" t="s">
        <v>245</v>
      </c>
      <c r="C12" s="235">
        <v>1014.643</v>
      </c>
      <c r="D12" s="235">
        <v>505.30200000000002</v>
      </c>
      <c r="E12" s="167">
        <v>1.0079932396863658</v>
      </c>
      <c r="F12"/>
    </row>
    <row r="13" spans="1:9" s="7" customFormat="1" ht="15" customHeight="1" outlineLevel="1" x14ac:dyDescent="0.35">
      <c r="B13" s="264" t="s">
        <v>244</v>
      </c>
      <c r="C13" s="235">
        <v>334.87299999999999</v>
      </c>
      <c r="D13" s="235">
        <v>346.49900000000002</v>
      </c>
      <c r="E13" s="167">
        <v>-3.3552766386050314E-2</v>
      </c>
      <c r="F13"/>
    </row>
    <row r="14" spans="1:9" s="7" customFormat="1" ht="15" customHeight="1" outlineLevel="1" x14ac:dyDescent="0.35">
      <c r="B14" s="264" t="s">
        <v>243</v>
      </c>
      <c r="C14" s="235">
        <v>22.806999999999999</v>
      </c>
      <c r="D14" s="235">
        <v>39.076000000000001</v>
      </c>
      <c r="E14" s="167">
        <v>-0.41634251202784323</v>
      </c>
      <c r="F14"/>
    </row>
    <row r="15" spans="1:9" s="7" customFormat="1" ht="15" customHeight="1" outlineLevel="1" x14ac:dyDescent="0.35">
      <c r="B15" s="264" t="s">
        <v>242</v>
      </c>
      <c r="C15" s="235">
        <v>854.1</v>
      </c>
      <c r="D15" s="235">
        <v>867.43</v>
      </c>
      <c r="E15" s="167">
        <v>-1.5367234243685246E-2</v>
      </c>
      <c r="F15"/>
    </row>
    <row r="16" spans="1:9" s="7" customFormat="1" ht="15" customHeight="1" outlineLevel="1" thickBot="1" x14ac:dyDescent="0.4">
      <c r="B16" s="264" t="s">
        <v>241</v>
      </c>
      <c r="C16" s="235">
        <v>6.9080000000000004</v>
      </c>
      <c r="D16" s="235">
        <v>8.997082899999997</v>
      </c>
      <c r="E16" s="167">
        <v>-0.23219558197024026</v>
      </c>
      <c r="F16"/>
    </row>
    <row r="17" spans="2:6" s="7" customFormat="1" ht="15" customHeight="1" thickBot="1" x14ac:dyDescent="0.4">
      <c r="B17" s="265" t="s">
        <v>240</v>
      </c>
      <c r="C17" s="236">
        <v>-255.14317366999998</v>
      </c>
      <c r="D17" s="237">
        <v>-196.48317366999999</v>
      </c>
      <c r="E17" s="170">
        <v>0.29854973789522266</v>
      </c>
      <c r="F17"/>
    </row>
    <row r="18" spans="2:6" ht="15" customHeight="1" thickBot="1" x14ac:dyDescent="0.4">
      <c r="B18" s="263" t="s">
        <v>64</v>
      </c>
      <c r="C18" s="226">
        <v>1978.1878263300002</v>
      </c>
      <c r="D18" s="234">
        <v>1570.8209092299999</v>
      </c>
      <c r="E18" s="163">
        <v>0.25933377554777226</v>
      </c>
    </row>
    <row r="19" spans="2:6" s="7" customFormat="1" ht="15" customHeight="1" thickBot="1" x14ac:dyDescent="0.4">
      <c r="B19" s="266" t="s">
        <v>238</v>
      </c>
      <c r="C19" s="238">
        <v>-1035.5600300599992</v>
      </c>
      <c r="D19" s="239">
        <v>-595.39729123999996</v>
      </c>
      <c r="E19" s="173">
        <v>0.73927568246623609</v>
      </c>
      <c r="F19"/>
    </row>
    <row r="20" spans="2:6" s="7" customFormat="1" ht="15" customHeight="1" outlineLevel="1" x14ac:dyDescent="0.35">
      <c r="B20" s="264" t="s">
        <v>44</v>
      </c>
      <c r="C20" s="235">
        <v>-123.26600000000001</v>
      </c>
      <c r="D20" s="235">
        <v>-103.62800611</v>
      </c>
      <c r="E20" s="167">
        <v>0.18950469691711036</v>
      </c>
      <c r="F20"/>
    </row>
    <row r="21" spans="2:6" s="7" customFormat="1" ht="15" customHeight="1" outlineLevel="1" x14ac:dyDescent="0.35">
      <c r="B21" s="264" t="s">
        <v>237</v>
      </c>
      <c r="C21" s="235">
        <v>-442.084</v>
      </c>
      <c r="D21" s="235">
        <v>-297.99</v>
      </c>
      <c r="E21" s="167">
        <v>0.48355313936709288</v>
      </c>
      <c r="F21"/>
    </row>
    <row r="22" spans="2:6" s="7" customFormat="1" ht="15" customHeight="1" outlineLevel="1" x14ac:dyDescent="0.35">
      <c r="B22" s="264" t="s">
        <v>42</v>
      </c>
      <c r="C22" s="235">
        <v>-403.46800000000002</v>
      </c>
      <c r="D22" s="235">
        <v>-156.62346434</v>
      </c>
      <c r="E22" s="167">
        <v>1.5760380266148823</v>
      </c>
      <c r="F22"/>
    </row>
    <row r="23" spans="2:6" s="7" customFormat="1" ht="15" customHeight="1" outlineLevel="1" x14ac:dyDescent="0.35">
      <c r="B23" s="264" t="s">
        <v>41</v>
      </c>
      <c r="C23" s="235">
        <v>-8.8640000000000008</v>
      </c>
      <c r="D23" s="235">
        <v>-6.3879999999999999</v>
      </c>
      <c r="E23" s="167">
        <v>0.38760175328741409</v>
      </c>
      <c r="F23"/>
    </row>
    <row r="24" spans="2:6" s="7" customFormat="1" ht="15" customHeight="1" outlineLevel="1" x14ac:dyDescent="0.35">
      <c r="B24" s="264" t="s">
        <v>4</v>
      </c>
      <c r="C24" s="235">
        <v>-57.878030059999219</v>
      </c>
      <c r="D24" s="235">
        <v>-30.767820789999973</v>
      </c>
      <c r="E24" s="167">
        <v>0.88112217810403037</v>
      </c>
      <c r="F24"/>
    </row>
    <row r="25" spans="2:6" s="7" customFormat="1" ht="15" customHeight="1" thickBot="1" x14ac:dyDescent="0.4">
      <c r="B25" s="266" t="s">
        <v>236</v>
      </c>
      <c r="C25" s="239">
        <v>0</v>
      </c>
      <c r="D25" s="239">
        <v>0</v>
      </c>
      <c r="E25" s="173" t="s">
        <v>71</v>
      </c>
      <c r="F25"/>
    </row>
    <row r="26" spans="2:6" ht="15" customHeight="1" thickBot="1" x14ac:dyDescent="0.4">
      <c r="B26" s="263" t="s">
        <v>235</v>
      </c>
      <c r="C26" s="226">
        <v>942.627796270001</v>
      </c>
      <c r="D26" s="234">
        <v>975.42361798999991</v>
      </c>
      <c r="E26" s="163">
        <v>-3.3622132082037792E-2</v>
      </c>
    </row>
    <row r="27" spans="2:6" ht="15" customHeight="1" thickBot="1" x14ac:dyDescent="0.4">
      <c r="B27" s="267" t="s">
        <v>234</v>
      </c>
      <c r="C27" s="240">
        <v>-252.50699999999998</v>
      </c>
      <c r="D27" s="240">
        <v>-233.52972174499999</v>
      </c>
      <c r="E27" s="176">
        <v>8.1262796500575663E-2</v>
      </c>
    </row>
    <row r="28" spans="2:6" s="7" customFormat="1" ht="15" customHeight="1" outlineLevel="1" x14ac:dyDescent="0.35">
      <c r="B28" s="264" t="s">
        <v>38</v>
      </c>
      <c r="C28" s="235">
        <v>39.857999999999997</v>
      </c>
      <c r="D28" s="235">
        <v>32.433160775000005</v>
      </c>
      <c r="E28" s="167">
        <v>0.22892740169571058</v>
      </c>
      <c r="F28"/>
    </row>
    <row r="29" spans="2:6" s="7" customFormat="1" ht="15" customHeight="1" outlineLevel="1" x14ac:dyDescent="0.35">
      <c r="B29" s="264" t="s">
        <v>37</v>
      </c>
      <c r="C29" s="235">
        <v>-127.41</v>
      </c>
      <c r="D29" s="235">
        <v>-87.851882520000004</v>
      </c>
      <c r="E29" s="167">
        <v>0.45028195577931251</v>
      </c>
      <c r="F29"/>
    </row>
    <row r="30" spans="2:6" s="7" customFormat="1" ht="15" customHeight="1" outlineLevel="1" x14ac:dyDescent="0.35">
      <c r="B30" s="264" t="s">
        <v>233</v>
      </c>
      <c r="C30" s="235">
        <v>1.4E-2</v>
      </c>
      <c r="D30" s="235">
        <v>-0.113</v>
      </c>
      <c r="E30" s="167">
        <v>-1.1238938053097345</v>
      </c>
      <c r="F30"/>
    </row>
    <row r="31" spans="2:6" s="7" customFormat="1" ht="15" customHeight="1" outlineLevel="1" x14ac:dyDescent="0.35">
      <c r="B31" s="264" t="s">
        <v>35</v>
      </c>
      <c r="C31" s="235">
        <v>-163.63800000000001</v>
      </c>
      <c r="D31" s="235">
        <v>-175.83799999999999</v>
      </c>
      <c r="E31" s="167">
        <v>-6.938204483672461E-2</v>
      </c>
      <c r="F31"/>
    </row>
    <row r="32" spans="2:6" s="7" customFormat="1" ht="15" customHeight="1" outlineLevel="1" thickBot="1" x14ac:dyDescent="0.4">
      <c r="B32" s="264" t="s">
        <v>4</v>
      </c>
      <c r="C32" s="235">
        <v>-1.331</v>
      </c>
      <c r="D32" s="235">
        <v>-2.160000000000001</v>
      </c>
      <c r="E32" s="167">
        <v>-0.38379629629629664</v>
      </c>
      <c r="F32"/>
    </row>
    <row r="33" spans="2:6" ht="15" customHeight="1" thickBot="1" x14ac:dyDescent="0.4">
      <c r="B33" s="263" t="s">
        <v>34</v>
      </c>
      <c r="C33" s="226">
        <v>690.12079627000105</v>
      </c>
      <c r="D33" s="234">
        <v>741.89389624499995</v>
      </c>
      <c r="E33" s="163">
        <v>-6.9785046402243922E-2</v>
      </c>
    </row>
    <row r="34" spans="2:6" s="7" customFormat="1" ht="15" customHeight="1" thickBot="1" x14ac:dyDescent="0.4">
      <c r="B34" s="267" t="s">
        <v>33</v>
      </c>
      <c r="C34" s="240">
        <v>149.95199100000002</v>
      </c>
      <c r="D34" s="240">
        <v>193.34464080999999</v>
      </c>
      <c r="E34" s="176">
        <v>-0.2244316140763476</v>
      </c>
      <c r="F34"/>
    </row>
    <row r="35" spans="2:6" s="7" customFormat="1" ht="15" customHeight="1" thickBot="1" x14ac:dyDescent="0.4">
      <c r="B35" s="267" t="s">
        <v>232</v>
      </c>
      <c r="C35" s="240">
        <v>-0.39531442000018435</v>
      </c>
      <c r="D35" s="240">
        <v>21.570839225000004</v>
      </c>
      <c r="E35" s="176">
        <v>-1.0183263347279519</v>
      </c>
      <c r="F35"/>
    </row>
    <row r="36" spans="2:6" ht="15" customHeight="1" thickBot="1" x14ac:dyDescent="0.4">
      <c r="B36" s="263" t="s">
        <v>231</v>
      </c>
      <c r="C36" s="226">
        <v>839.67747285000087</v>
      </c>
      <c r="D36" s="234">
        <v>956.80937627999992</v>
      </c>
      <c r="E36" s="163">
        <v>-0.12241926796892266</v>
      </c>
    </row>
    <row r="37" spans="2:6" s="7" customFormat="1" ht="14.5" customHeight="1" thickBot="1" x14ac:dyDescent="0.4">
      <c r="B37" s="267" t="s">
        <v>230</v>
      </c>
      <c r="C37" s="240">
        <v>-183.76277244999997</v>
      </c>
      <c r="D37" s="240">
        <v>-201.60599999999999</v>
      </c>
      <c r="E37" s="176">
        <v>-8.8505439074234027E-2</v>
      </c>
      <c r="F37"/>
    </row>
    <row r="38" spans="2:6" s="7" customFormat="1" ht="15" customHeight="1" outlineLevel="1" x14ac:dyDescent="0.35">
      <c r="B38" s="264" t="s">
        <v>29</v>
      </c>
      <c r="C38" s="235">
        <v>-169.74029271999999</v>
      </c>
      <c r="D38" s="235">
        <v>-113.916</v>
      </c>
      <c r="E38" s="167">
        <v>0.49004786614698537</v>
      </c>
      <c r="F38"/>
    </row>
    <row r="39" spans="2:6" s="7" customFormat="1" ht="15" customHeight="1" outlineLevel="1" thickBot="1" x14ac:dyDescent="0.4">
      <c r="B39" s="264" t="s">
        <v>28</v>
      </c>
      <c r="C39" s="235">
        <v>-14.022479729999999</v>
      </c>
      <c r="D39" s="235">
        <v>-87.69</v>
      </c>
      <c r="E39" s="167">
        <v>-0.84009032124529592</v>
      </c>
      <c r="F39"/>
    </row>
    <row r="40" spans="2:6" ht="16" thickBot="1" x14ac:dyDescent="0.4">
      <c r="B40" s="263" t="s">
        <v>229</v>
      </c>
      <c r="C40" s="226">
        <v>655.91470040000092</v>
      </c>
      <c r="D40" s="234">
        <v>755.20337627999993</v>
      </c>
      <c r="E40" s="163">
        <v>-0.13147276481876669</v>
      </c>
    </row>
    <row r="41" spans="2:6" s="7" customFormat="1" ht="15" customHeight="1" x14ac:dyDescent="0.35">
      <c r="B41" s="77" t="s">
        <v>228</v>
      </c>
      <c r="C41" s="79">
        <v>-12.837</v>
      </c>
      <c r="D41" s="79">
        <v>-6.3410000000000002</v>
      </c>
      <c r="E41" s="241">
        <v>1.0244440939914838</v>
      </c>
      <c r="F41"/>
    </row>
    <row r="42" spans="2:6" ht="16.25" customHeight="1" thickBot="1" x14ac:dyDescent="0.4">
      <c r="B42" s="269" t="s">
        <v>227</v>
      </c>
      <c r="C42" s="242">
        <v>643.07770040000094</v>
      </c>
      <c r="D42" s="242">
        <v>748.86237627999992</v>
      </c>
      <c r="E42" s="190">
        <v>-0.14126050290507053</v>
      </c>
    </row>
    <row r="43" spans="2:6" ht="15" customHeight="1" x14ac:dyDescent="0.35">
      <c r="C43" s="220"/>
      <c r="D43" s="220"/>
      <c r="E43" s="220"/>
    </row>
    <row r="44" spans="2:6" ht="15" customHeight="1" x14ac:dyDescent="0.35">
      <c r="B44" s="243" t="s">
        <v>0</v>
      </c>
      <c r="C44" s="244">
        <v>-5.9649999627708894E-5</v>
      </c>
      <c r="D44" s="244">
        <v>8.4077499877821538E-5</v>
      </c>
      <c r="E44" s="244"/>
    </row>
    <row r="45" spans="2:6" ht="15" customHeight="1" x14ac:dyDescent="0.35"/>
    <row r="46" spans="2:6" ht="15" customHeight="1" x14ac:dyDescent="0.35">
      <c r="B46" s="243" t="s">
        <v>307</v>
      </c>
      <c r="C46" s="245">
        <f>SUM(C18,C20,C21,C22,C24,C25,C34,C35)</f>
        <v>1101.0484728500007</v>
      </c>
      <c r="D46" s="245">
        <f>SUM(D18,D20,D21,D22,D24,D25,D34,D35)</f>
        <v>1196.7270980249998</v>
      </c>
      <c r="E46" s="245"/>
    </row>
    <row r="47" spans="2:6" ht="15" customHeight="1" x14ac:dyDescent="0.35">
      <c r="C47" s="246"/>
      <c r="D47" s="246"/>
      <c r="E47" s="246"/>
    </row>
    <row r="48" spans="2:6" ht="15" customHeight="1" x14ac:dyDescent="0.35">
      <c r="C48" s="233"/>
      <c r="D48" s="233"/>
    </row>
    <row r="49" spans="3:4" ht="15" customHeight="1" x14ac:dyDescent="0.35">
      <c r="C49" s="233"/>
      <c r="D49" s="233"/>
    </row>
    <row r="50" spans="3:4" ht="15" customHeight="1" x14ac:dyDescent="0.35">
      <c r="C50" s="233"/>
      <c r="D50" s="233"/>
    </row>
    <row r="51" spans="3:4" ht="15" customHeight="1" x14ac:dyDescent="0.35">
      <c r="C51" s="233"/>
      <c r="D51" s="233"/>
    </row>
    <row r="52" spans="3:4" ht="15" customHeight="1" x14ac:dyDescent="0.35">
      <c r="C52" s="233"/>
      <c r="D52" s="233"/>
    </row>
    <row r="53" spans="3:4" ht="15" customHeight="1" x14ac:dyDescent="0.35">
      <c r="C53" s="233"/>
      <c r="D53" s="233"/>
    </row>
    <row r="54" spans="3:4" ht="15" customHeight="1" x14ac:dyDescent="0.35">
      <c r="C54" s="233"/>
      <c r="D54" s="233"/>
    </row>
    <row r="55" spans="3:4" ht="15" customHeight="1" x14ac:dyDescent="0.35">
      <c r="C55" s="233"/>
      <c r="D55" s="233"/>
    </row>
    <row r="56" spans="3:4" ht="15" customHeight="1" x14ac:dyDescent="0.35">
      <c r="C56" s="233"/>
      <c r="D56" s="233"/>
    </row>
    <row r="57" spans="3:4" ht="15" customHeight="1" x14ac:dyDescent="0.35">
      <c r="C57" s="233"/>
      <c r="D57" s="233"/>
    </row>
    <row r="58" spans="3:4" ht="15" customHeight="1" x14ac:dyDescent="0.35">
      <c r="C58" s="233"/>
      <c r="D58" s="233"/>
    </row>
    <row r="59" spans="3:4" ht="15" customHeight="1" x14ac:dyDescent="0.35">
      <c r="C59" s="233"/>
      <c r="D59" s="233"/>
    </row>
    <row r="60" spans="3:4" ht="15" customHeight="1" x14ac:dyDescent="0.35">
      <c r="C60" s="233"/>
      <c r="D60" s="233"/>
    </row>
    <row r="61" spans="3:4" ht="15" customHeight="1" x14ac:dyDescent="0.35">
      <c r="C61" s="233"/>
      <c r="D61" s="233"/>
    </row>
    <row r="62" spans="3:4" ht="15" customHeight="1" x14ac:dyDescent="0.35">
      <c r="C62" s="233"/>
      <c r="D62" s="233"/>
    </row>
    <row r="63" spans="3:4" ht="15" customHeight="1" x14ac:dyDescent="0.35">
      <c r="C63" s="233"/>
      <c r="D63" s="233"/>
    </row>
    <row r="64" spans="3:4" ht="15" customHeight="1" x14ac:dyDescent="0.35">
      <c r="C64" s="233"/>
      <c r="D64" s="233"/>
    </row>
    <row r="65" spans="3:4" ht="15" customHeight="1" x14ac:dyDescent="0.35">
      <c r="C65" s="233"/>
      <c r="D65" s="233"/>
    </row>
    <row r="66" spans="3:4" ht="15" customHeight="1" x14ac:dyDescent="0.35">
      <c r="C66" s="233"/>
      <c r="D66" s="233"/>
    </row>
    <row r="67" spans="3:4" ht="15" customHeight="1" x14ac:dyDescent="0.35">
      <c r="C67" s="233"/>
      <c r="D67" s="233"/>
    </row>
    <row r="68" spans="3:4" ht="15" customHeight="1" x14ac:dyDescent="0.35">
      <c r="C68" s="233"/>
      <c r="D68" s="233"/>
    </row>
    <row r="69" spans="3:4" ht="14.5" x14ac:dyDescent="0.35">
      <c r="C69" s="233"/>
      <c r="D69" s="233"/>
    </row>
    <row r="70" spans="3:4" ht="14.5" customHeight="1" x14ac:dyDescent="0.35">
      <c r="C70" s="233"/>
      <c r="D70" s="233"/>
    </row>
    <row r="71" spans="3:4" ht="14.5" customHeight="1" x14ac:dyDescent="0.35">
      <c r="C71" s="233"/>
      <c r="D71" s="233"/>
    </row>
    <row r="72" spans="3:4" ht="14.5" customHeight="1" x14ac:dyDescent="0.35">
      <c r="C72" s="233"/>
      <c r="D72" s="233"/>
    </row>
    <row r="73" spans="3:4" ht="14.5" customHeight="1" x14ac:dyDescent="0.35">
      <c r="C73" s="233"/>
      <c r="D73" s="233"/>
    </row>
    <row r="74" spans="3:4" ht="14.5" customHeight="1" x14ac:dyDescent="0.35">
      <c r="C74" s="233"/>
      <c r="D74" s="233"/>
    </row>
    <row r="75" spans="3:4" ht="14.5" customHeight="1" x14ac:dyDescent="0.35">
      <c r="C75" s="233"/>
      <c r="D75" s="233"/>
    </row>
    <row r="76" spans="3:4" ht="14.5" customHeight="1" x14ac:dyDescent="0.35">
      <c r="C76" s="233"/>
      <c r="D76" s="233"/>
    </row>
    <row r="77" spans="3:4" ht="14.5" customHeight="1" x14ac:dyDescent="0.35">
      <c r="C77" s="233"/>
      <c r="D77" s="233"/>
    </row>
    <row r="78" spans="3:4" ht="14.5" customHeight="1" x14ac:dyDescent="0.35">
      <c r="C78" s="233"/>
      <c r="D78" s="233"/>
    </row>
    <row r="79" spans="3:4" ht="14.5" customHeight="1" x14ac:dyDescent="0.35">
      <c r="C79" s="233"/>
      <c r="D79" s="233"/>
    </row>
    <row r="80" spans="3:4" ht="14.5" customHeight="1" x14ac:dyDescent="0.35">
      <c r="C80" s="233"/>
      <c r="D80" s="233"/>
    </row>
    <row r="81" spans="3:4" ht="14.5" customHeight="1" x14ac:dyDescent="0.35">
      <c r="C81" s="233"/>
      <c r="D81" s="233"/>
    </row>
    <row r="82" spans="3:4" ht="14.5" customHeight="1" x14ac:dyDescent="0.35">
      <c r="C82" s="233"/>
      <c r="D82" s="233"/>
    </row>
    <row r="83" spans="3:4" ht="14.5" customHeight="1" x14ac:dyDescent="0.35">
      <c r="C83" s="233"/>
      <c r="D83" s="233"/>
    </row>
    <row r="84" spans="3:4" ht="14.5" customHeight="1" x14ac:dyDescent="0.35">
      <c r="C84" s="233"/>
      <c r="D84" s="233"/>
    </row>
    <row r="85" spans="3:4" ht="14.5" customHeight="1" x14ac:dyDescent="0.35">
      <c r="C85" s="233"/>
      <c r="D85" s="233"/>
    </row>
    <row r="86" spans="3:4" ht="14.5" customHeight="1" x14ac:dyDescent="0.35">
      <c r="C86" s="233"/>
      <c r="D86" s="233"/>
    </row>
  </sheetData>
  <mergeCells count="1">
    <mergeCell ref="C9:E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E0F04-AF22-4861-9B3F-B1A91B895EEE}">
  <sheetPr>
    <tabColor theme="9" tint="0.79998168889431442"/>
  </sheetPr>
  <dimension ref="A1:U86"/>
  <sheetViews>
    <sheetView showGridLines="0" zoomScale="85" zoomScaleNormal="85" workbookViewId="0">
      <pane xSplit="2" ySplit="10" topLeftCell="C11" activePane="bottomRight" state="frozen"/>
      <selection activeCell="D3" sqref="D3:D4"/>
      <selection pane="topRight" activeCell="D3" sqref="D3:D4"/>
      <selection pane="bottomLeft" activeCell="D3" sqref="D3:D4"/>
      <selection pane="bottomRight" activeCell="C11" sqref="C11"/>
    </sheetView>
  </sheetViews>
  <sheetFormatPr defaultColWidth="0" defaultRowHeight="0" customHeight="1" zeroHeight="1" outlineLevelRow="1" x14ac:dyDescent="0.35"/>
  <cols>
    <col min="1" max="1" width="1.1796875" style="5" customWidth="1"/>
    <col min="2" max="2" width="65" style="9" customWidth="1"/>
    <col min="3" max="4" width="12" style="5" customWidth="1"/>
    <col min="5" max="5" width="11" style="5" customWidth="1"/>
    <col min="6" max="6" width="7" customWidth="1"/>
    <col min="7" max="8" width="10.54296875" style="5" hidden="1" customWidth="1"/>
    <col min="9" max="18" width="0" style="5" hidden="1" customWidth="1"/>
    <col min="19" max="21" width="0" style="5" hidden="1"/>
    <col min="22" max="16384" width="10.54296875" style="5" hidden="1"/>
  </cols>
  <sheetData>
    <row r="1" spans="1:8" s="1" customFormat="1" ht="3.5" customHeight="1" thickBot="1" x14ac:dyDescent="0.4">
      <c r="A1"/>
      <c r="B1" s="318"/>
      <c r="C1" s="2"/>
      <c r="D1" s="2"/>
      <c r="E1" s="2"/>
      <c r="F1" s="2"/>
    </row>
    <row r="2" spans="1:8" s="148" customFormat="1" ht="14" x14ac:dyDescent="0.3">
      <c r="A2" s="142"/>
      <c r="B2" s="319"/>
      <c r="C2" s="144"/>
      <c r="D2" s="144"/>
      <c r="E2" s="144"/>
      <c r="F2" s="146"/>
      <c r="G2" s="146"/>
      <c r="H2" s="147"/>
    </row>
    <row r="3" spans="1:8" s="148" customFormat="1" ht="15.5" x14ac:dyDescent="0.35">
      <c r="A3" s="142"/>
      <c r="B3" s="320"/>
      <c r="C3" s="150" t="s">
        <v>310</v>
      </c>
      <c r="D3" s="53">
        <v>45352</v>
      </c>
      <c r="E3" s="150"/>
      <c r="F3" s="150"/>
      <c r="G3" s="150"/>
      <c r="H3" s="151"/>
    </row>
    <row r="4" spans="1:8" s="148" customFormat="1" ht="15.5" x14ac:dyDescent="0.35">
      <c r="A4" s="142"/>
      <c r="B4" s="320"/>
      <c r="C4" s="150" t="s">
        <v>311</v>
      </c>
      <c r="D4" s="55" t="s">
        <v>335</v>
      </c>
      <c r="E4" s="152"/>
      <c r="F4" s="150"/>
      <c r="G4" s="150"/>
      <c r="H4" s="151"/>
    </row>
    <row r="5" spans="1:8" s="148" customFormat="1" ht="16" thickBot="1" x14ac:dyDescent="0.4">
      <c r="A5" s="142"/>
      <c r="B5" s="321"/>
      <c r="C5" s="154"/>
      <c r="D5" s="154"/>
      <c r="E5" s="154"/>
      <c r="F5" s="59"/>
      <c r="G5" s="155"/>
      <c r="H5" s="156"/>
    </row>
    <row r="6" spans="1:8" ht="12.5" x14ac:dyDescent="0.25">
      <c r="F6" s="5"/>
    </row>
    <row r="7" spans="1:8" s="1" customFormat="1" ht="15" customHeight="1" x14ac:dyDescent="0.3">
      <c r="B7" s="322"/>
      <c r="C7" s="3"/>
      <c r="D7" s="3"/>
      <c r="E7" s="3"/>
      <c r="F7" s="3"/>
    </row>
    <row r="8" spans="1:8" ht="15" thickBot="1" x14ac:dyDescent="0.4"/>
    <row r="9" spans="1:8" ht="15" customHeight="1" thickBot="1" x14ac:dyDescent="0.4">
      <c r="B9" s="11" t="s">
        <v>49</v>
      </c>
      <c r="C9" s="370" t="s">
        <v>21</v>
      </c>
      <c r="D9" s="371"/>
      <c r="E9" s="371"/>
    </row>
    <row r="10" spans="1:8" ht="15" customHeight="1" thickBot="1" x14ac:dyDescent="0.4">
      <c r="B10" s="100" t="s">
        <v>20</v>
      </c>
      <c r="C10" s="12" t="s">
        <v>335</v>
      </c>
      <c r="D10" s="75" t="s">
        <v>336</v>
      </c>
      <c r="E10" s="12" t="s">
        <v>19</v>
      </c>
    </row>
    <row r="11" spans="1:8" ht="15.5" customHeight="1" thickBot="1" x14ac:dyDescent="0.4">
      <c r="B11" s="323" t="s">
        <v>239</v>
      </c>
      <c r="C11" s="234">
        <v>1978.18782633</v>
      </c>
      <c r="D11" s="234">
        <v>1570.8209092300001</v>
      </c>
      <c r="E11" s="163">
        <v>0.25933377554777204</v>
      </c>
    </row>
    <row r="12" spans="1:8" s="7" customFormat="1" ht="33" customHeight="1" outlineLevel="1" x14ac:dyDescent="0.35">
      <c r="B12" s="324" t="s">
        <v>275</v>
      </c>
      <c r="C12" s="79">
        <v>1203.0920763300001</v>
      </c>
      <c r="D12" s="79">
        <v>783.62818422999999</v>
      </c>
      <c r="E12" s="241">
        <v>0.53528433578760182</v>
      </c>
      <c r="F12"/>
    </row>
    <row r="13" spans="1:8" s="7" customFormat="1" ht="15.5" customHeight="1" outlineLevel="1" x14ac:dyDescent="0.35">
      <c r="B13" s="324" t="s">
        <v>276</v>
      </c>
      <c r="C13" s="79">
        <v>775.09574999999995</v>
      </c>
      <c r="D13" s="79">
        <v>787.19272500000011</v>
      </c>
      <c r="E13" s="241">
        <v>-1.5367234243685579E-2</v>
      </c>
      <c r="F13"/>
    </row>
    <row r="14" spans="1:8" ht="29.5" customHeight="1" thickBot="1" x14ac:dyDescent="0.4">
      <c r="B14" s="324" t="s">
        <v>277</v>
      </c>
      <c r="C14" s="79">
        <v>-967.14300000000003</v>
      </c>
      <c r="D14" s="79">
        <v>-541.08746434</v>
      </c>
      <c r="E14" s="241">
        <v>0.7874060364338471</v>
      </c>
    </row>
    <row r="15" spans="1:8" ht="15.5" customHeight="1" thickBot="1" x14ac:dyDescent="0.4">
      <c r="B15" s="323" t="s">
        <v>61</v>
      </c>
      <c r="C15" s="234">
        <v>1011.04482633</v>
      </c>
      <c r="D15" s="234">
        <v>1029.7334448900001</v>
      </c>
      <c r="E15" s="163">
        <v>-1.814898666518161E-2</v>
      </c>
    </row>
    <row r="16" spans="1:8" ht="15.5" customHeight="1" thickBot="1" x14ac:dyDescent="0.4">
      <c r="B16" s="325" t="s">
        <v>278</v>
      </c>
      <c r="C16" s="236">
        <v>81.139646520000525</v>
      </c>
      <c r="D16" s="237">
        <v>160.60565313500001</v>
      </c>
      <c r="E16" s="170">
        <v>-0.49478959839727987</v>
      </c>
    </row>
    <row r="17" spans="2:6" s="7" customFormat="1" ht="15.5" customHeight="1" outlineLevel="1" x14ac:dyDescent="0.35">
      <c r="B17" s="324" t="s">
        <v>236</v>
      </c>
      <c r="C17" s="79">
        <v>0</v>
      </c>
      <c r="D17" s="79">
        <v>0</v>
      </c>
      <c r="E17" s="241" t="s">
        <v>71</v>
      </c>
      <c r="F17"/>
    </row>
    <row r="18" spans="2:6" s="7" customFormat="1" ht="15.5" customHeight="1" outlineLevel="1" x14ac:dyDescent="0.35">
      <c r="B18" s="324" t="s">
        <v>280</v>
      </c>
      <c r="C18" s="79">
        <v>-60.856215699999304</v>
      </c>
      <c r="D18" s="79">
        <v>-47.865179609999998</v>
      </c>
      <c r="E18" s="241">
        <v>0.27140890718156241</v>
      </c>
      <c r="F18"/>
    </row>
    <row r="19" spans="2:6" s="7" customFormat="1" ht="15.5" customHeight="1" outlineLevel="1" x14ac:dyDescent="0.35">
      <c r="B19" s="324" t="s">
        <v>281</v>
      </c>
      <c r="C19" s="79">
        <v>-7.5608143600000002</v>
      </c>
      <c r="D19" s="79">
        <v>-6.4446472899999998</v>
      </c>
      <c r="E19" s="241">
        <v>0.17319288702299174</v>
      </c>
      <c r="F19"/>
    </row>
    <row r="20" spans="2:6" s="7" customFormat="1" ht="15.5" customHeight="1" outlineLevel="1" x14ac:dyDescent="0.35">
      <c r="B20" s="324" t="s">
        <v>282</v>
      </c>
      <c r="C20" s="79">
        <v>-0.39531442000018435</v>
      </c>
      <c r="D20" s="79">
        <v>21.570839225000004</v>
      </c>
      <c r="E20" s="241">
        <v>-1.0183263347279519</v>
      </c>
      <c r="F20"/>
    </row>
    <row r="21" spans="2:6" s="7" customFormat="1" ht="15.5" customHeight="1" outlineLevel="1" thickBot="1" x14ac:dyDescent="0.4">
      <c r="B21" s="324" t="s">
        <v>33</v>
      </c>
      <c r="C21" s="79">
        <v>149.95199100000002</v>
      </c>
      <c r="D21" s="79">
        <v>193.34464080999999</v>
      </c>
      <c r="E21" s="241">
        <v>-0.2244316140763476</v>
      </c>
      <c r="F21"/>
    </row>
    <row r="22" spans="2:6" ht="31.5" thickBot="1" x14ac:dyDescent="0.4">
      <c r="B22" s="323" t="s">
        <v>279</v>
      </c>
      <c r="C22" s="234">
        <v>1092.1844728500005</v>
      </c>
      <c r="D22" s="234">
        <v>1190.3390980250001</v>
      </c>
      <c r="E22" s="163">
        <v>-8.2459380976275476E-2</v>
      </c>
    </row>
    <row r="23" spans="2:6" s="7" customFormat="1" ht="15.5" customHeight="1" thickBot="1" x14ac:dyDescent="0.4">
      <c r="B23" s="325" t="s">
        <v>234</v>
      </c>
      <c r="C23" s="236">
        <v>-252.50700000000003</v>
      </c>
      <c r="D23" s="237">
        <v>-233.52972174499999</v>
      </c>
      <c r="E23" s="170">
        <v>8.1262796500575885E-2</v>
      </c>
      <c r="F23"/>
    </row>
    <row r="24" spans="2:6" s="7" customFormat="1" ht="15.5" customHeight="1" outlineLevel="1" x14ac:dyDescent="0.35">
      <c r="B24" s="324" t="s">
        <v>283</v>
      </c>
      <c r="C24" s="79">
        <v>41.862000000000002</v>
      </c>
      <c r="D24" s="79">
        <v>35.092160775000004</v>
      </c>
      <c r="E24" s="241">
        <v>0.19291599820273531</v>
      </c>
      <c r="F24"/>
    </row>
    <row r="25" spans="2:6" s="7" customFormat="1" ht="15.5" customHeight="1" outlineLevel="1" thickBot="1" x14ac:dyDescent="0.4">
      <c r="B25" s="324" t="s">
        <v>284</v>
      </c>
      <c r="C25" s="79">
        <v>-294.36900000000003</v>
      </c>
      <c r="D25" s="79">
        <v>-268.62188251999999</v>
      </c>
      <c r="E25" s="241">
        <v>9.5848920566190543E-2</v>
      </c>
      <c r="F25"/>
    </row>
    <row r="26" spans="2:6" ht="15.5" customHeight="1" thickBot="1" x14ac:dyDescent="0.4">
      <c r="B26" s="323" t="s">
        <v>231</v>
      </c>
      <c r="C26" s="234">
        <v>839.67747285000041</v>
      </c>
      <c r="D26" s="234">
        <v>956.80937628000015</v>
      </c>
      <c r="E26" s="163">
        <v>-0.12241926796892333</v>
      </c>
    </row>
    <row r="27" spans="2:6" s="7" customFormat="1" ht="15.5" customHeight="1" thickBot="1" x14ac:dyDescent="0.4">
      <c r="B27" s="325" t="s">
        <v>230</v>
      </c>
      <c r="C27" s="236">
        <v>-183.76277244999997</v>
      </c>
      <c r="D27" s="237">
        <v>-201.60599999999999</v>
      </c>
      <c r="E27" s="170">
        <v>-8.8505439074234027E-2</v>
      </c>
      <c r="F27"/>
    </row>
    <row r="28" spans="2:6" s="7" customFormat="1" ht="15.5" customHeight="1" outlineLevel="1" x14ac:dyDescent="0.35">
      <c r="B28" s="324" t="s">
        <v>29</v>
      </c>
      <c r="C28" s="79">
        <v>-169.74029271999999</v>
      </c>
      <c r="D28" s="79">
        <v>-113.916</v>
      </c>
      <c r="E28" s="241">
        <v>0.49004786614698537</v>
      </c>
      <c r="F28"/>
    </row>
    <row r="29" spans="2:6" s="7" customFormat="1" ht="15.5" customHeight="1" outlineLevel="1" thickBot="1" x14ac:dyDescent="0.4">
      <c r="B29" s="324" t="s">
        <v>28</v>
      </c>
      <c r="C29" s="79">
        <v>-14.022479729999999</v>
      </c>
      <c r="D29" s="79">
        <v>-87.69</v>
      </c>
      <c r="E29" s="241">
        <v>-0.84009032124529592</v>
      </c>
      <c r="F29"/>
    </row>
    <row r="30" spans="2:6" ht="15.5" customHeight="1" thickBot="1" x14ac:dyDescent="0.4">
      <c r="B30" s="323" t="s">
        <v>229</v>
      </c>
      <c r="C30" s="234">
        <v>655.91470040000047</v>
      </c>
      <c r="D30" s="234">
        <v>755.20337628000016</v>
      </c>
      <c r="E30" s="163">
        <v>-0.13147276481876757</v>
      </c>
    </row>
    <row r="31" spans="2:6" s="7" customFormat="1" ht="15.5" customHeight="1" x14ac:dyDescent="0.35">
      <c r="B31" s="324" t="s">
        <v>228</v>
      </c>
      <c r="C31" s="79">
        <v>-12.837</v>
      </c>
      <c r="D31" s="79">
        <v>-6.3410000000000002</v>
      </c>
      <c r="E31" s="241">
        <v>1.0244440939914838</v>
      </c>
      <c r="F31"/>
    </row>
    <row r="32" spans="2:6" ht="15.5" customHeight="1" thickBot="1" x14ac:dyDescent="0.4">
      <c r="B32" s="326" t="s">
        <v>227</v>
      </c>
      <c r="C32" s="242">
        <v>643.07770040000048</v>
      </c>
      <c r="D32" s="242">
        <v>748.86237628000015</v>
      </c>
      <c r="E32" s="190">
        <v>-0.14126050290507142</v>
      </c>
    </row>
    <row r="33" spans="2:5" ht="15" customHeight="1" x14ac:dyDescent="0.35">
      <c r="C33" s="233"/>
      <c r="D33" s="233"/>
    </row>
    <row r="34" spans="2:5" ht="15" customHeight="1" x14ac:dyDescent="0.35">
      <c r="B34" s="327" t="s">
        <v>0</v>
      </c>
      <c r="C34" s="244">
        <v>0</v>
      </c>
      <c r="D34" s="244">
        <v>0</v>
      </c>
      <c r="E34" s="244"/>
    </row>
    <row r="35" spans="2:5" ht="15" customHeight="1" x14ac:dyDescent="0.35">
      <c r="B35" s="327" t="s">
        <v>0</v>
      </c>
      <c r="C35" s="244">
        <v>0</v>
      </c>
      <c r="D35" s="244">
        <v>0</v>
      </c>
      <c r="E35" s="244"/>
    </row>
    <row r="36" spans="2:5" ht="15" customHeight="1" x14ac:dyDescent="0.35">
      <c r="C36" s="233"/>
      <c r="D36" s="233"/>
    </row>
    <row r="37" spans="2:5" ht="15" customHeight="1" x14ac:dyDescent="0.35">
      <c r="C37" s="233"/>
      <c r="D37" s="233"/>
    </row>
    <row r="38" spans="2:5" ht="15" customHeight="1" x14ac:dyDescent="0.35">
      <c r="C38" s="233"/>
      <c r="D38" s="233"/>
    </row>
    <row r="39" spans="2:5" ht="15" customHeight="1" x14ac:dyDescent="0.35">
      <c r="C39" s="233"/>
      <c r="D39" s="233"/>
    </row>
    <row r="40" spans="2:5" ht="15" customHeight="1" x14ac:dyDescent="0.35">
      <c r="C40" s="233"/>
      <c r="D40" s="233"/>
    </row>
    <row r="41" spans="2:5" ht="15" customHeight="1" x14ac:dyDescent="0.35">
      <c r="C41" s="233"/>
      <c r="D41" s="233"/>
    </row>
    <row r="42" spans="2:5" ht="15" customHeight="1" x14ac:dyDescent="0.35">
      <c r="C42" s="233"/>
      <c r="D42" s="233"/>
    </row>
    <row r="43" spans="2:5" ht="15" customHeight="1" x14ac:dyDescent="0.35">
      <c r="C43" s="233"/>
      <c r="D43" s="233"/>
    </row>
    <row r="44" spans="2:5" ht="15" customHeight="1" x14ac:dyDescent="0.35"/>
    <row r="45" spans="2:5" ht="15" customHeight="1" x14ac:dyDescent="0.35"/>
    <row r="46" spans="2:5" ht="15" customHeight="1" x14ac:dyDescent="0.35"/>
    <row r="47" spans="2:5" ht="15" customHeight="1" x14ac:dyDescent="0.35"/>
    <row r="48" spans="2:5" ht="15" customHeight="1" x14ac:dyDescent="0.35">
      <c r="C48" s="233"/>
      <c r="D48" s="233"/>
    </row>
    <row r="49" spans="3:4" ht="15" customHeight="1" x14ac:dyDescent="0.35">
      <c r="C49" s="233"/>
      <c r="D49" s="233"/>
    </row>
    <row r="50" spans="3:4" ht="15" customHeight="1" x14ac:dyDescent="0.35">
      <c r="C50" s="233"/>
      <c r="D50" s="233"/>
    </row>
    <row r="51" spans="3:4" ht="15" customHeight="1" x14ac:dyDescent="0.35">
      <c r="C51" s="233"/>
      <c r="D51" s="233"/>
    </row>
    <row r="52" spans="3:4" ht="15" customHeight="1" x14ac:dyDescent="0.35">
      <c r="C52" s="233"/>
      <c r="D52" s="233"/>
    </row>
    <row r="53" spans="3:4" ht="15" customHeight="1" x14ac:dyDescent="0.35">
      <c r="C53" s="233"/>
      <c r="D53" s="233"/>
    </row>
    <row r="54" spans="3:4" ht="14.5" x14ac:dyDescent="0.35">
      <c r="C54" s="233"/>
      <c r="D54" s="233"/>
    </row>
    <row r="55" spans="3:4" ht="14.5" x14ac:dyDescent="0.35">
      <c r="C55" s="233"/>
      <c r="D55" s="233"/>
    </row>
    <row r="56" spans="3:4" ht="14.5" x14ac:dyDescent="0.35">
      <c r="C56" s="233"/>
      <c r="D56" s="233"/>
    </row>
    <row r="57" spans="3:4" ht="14.5" x14ac:dyDescent="0.35">
      <c r="C57" s="233"/>
      <c r="D57" s="233"/>
    </row>
    <row r="58" spans="3:4" ht="14.5" x14ac:dyDescent="0.35">
      <c r="C58" s="233"/>
      <c r="D58" s="233"/>
    </row>
    <row r="59" spans="3:4" ht="14.5" x14ac:dyDescent="0.35">
      <c r="C59" s="233"/>
      <c r="D59" s="233"/>
    </row>
    <row r="60" spans="3:4" ht="14.5" x14ac:dyDescent="0.35">
      <c r="C60" s="233"/>
      <c r="D60" s="233"/>
    </row>
    <row r="61" spans="3:4" ht="14.5" x14ac:dyDescent="0.35">
      <c r="C61" s="233"/>
      <c r="D61" s="233"/>
    </row>
    <row r="62" spans="3:4" ht="14.5" x14ac:dyDescent="0.35">
      <c r="C62" s="233"/>
      <c r="D62" s="233"/>
    </row>
    <row r="63" spans="3:4" ht="14.5" x14ac:dyDescent="0.35">
      <c r="C63" s="233"/>
      <c r="D63" s="233"/>
    </row>
    <row r="64" spans="3:4" ht="14.5" x14ac:dyDescent="0.35">
      <c r="C64" s="233"/>
      <c r="D64" s="233"/>
    </row>
    <row r="65" spans="3:4" ht="14.5" x14ac:dyDescent="0.35">
      <c r="C65" s="233"/>
      <c r="D65" s="233"/>
    </row>
    <row r="66" spans="3:4" ht="14.5" x14ac:dyDescent="0.35">
      <c r="C66" s="233"/>
      <c r="D66" s="233"/>
    </row>
    <row r="67" spans="3:4" ht="14.5" x14ac:dyDescent="0.35">
      <c r="C67" s="233"/>
      <c r="D67" s="233"/>
    </row>
    <row r="68" spans="3:4" ht="14.5" x14ac:dyDescent="0.35">
      <c r="C68" s="233"/>
      <c r="D68" s="233"/>
    </row>
    <row r="69" spans="3:4" ht="14.5" x14ac:dyDescent="0.35">
      <c r="C69" s="233"/>
      <c r="D69" s="233"/>
    </row>
    <row r="70" spans="3:4" ht="14.5" x14ac:dyDescent="0.35">
      <c r="C70" s="233"/>
      <c r="D70" s="233"/>
    </row>
    <row r="71" spans="3:4" ht="14.5" x14ac:dyDescent="0.35">
      <c r="C71" s="233"/>
      <c r="D71" s="233"/>
    </row>
    <row r="72" spans="3:4" ht="14.5" x14ac:dyDescent="0.35">
      <c r="C72" s="233"/>
      <c r="D72" s="233"/>
    </row>
    <row r="73" spans="3:4" ht="14.5" x14ac:dyDescent="0.35">
      <c r="C73" s="233"/>
      <c r="D73" s="233"/>
    </row>
    <row r="74" spans="3:4" ht="14.5" x14ac:dyDescent="0.35">
      <c r="C74" s="233"/>
      <c r="D74" s="233"/>
    </row>
    <row r="75" spans="3:4" ht="14.5" x14ac:dyDescent="0.35">
      <c r="C75" s="233"/>
      <c r="D75" s="233"/>
    </row>
    <row r="76" spans="3:4" ht="14.5" x14ac:dyDescent="0.35">
      <c r="C76" s="233"/>
      <c r="D76" s="233"/>
    </row>
    <row r="77" spans="3:4" ht="14.5" x14ac:dyDescent="0.35">
      <c r="C77" s="233"/>
      <c r="D77" s="233"/>
    </row>
    <row r="78" spans="3:4" ht="14.5" x14ac:dyDescent="0.35">
      <c r="C78" s="233"/>
      <c r="D78" s="233"/>
    </row>
    <row r="79" spans="3:4" ht="14.5" x14ac:dyDescent="0.35">
      <c r="C79" s="233"/>
      <c r="D79" s="233"/>
    </row>
    <row r="80" spans="3:4" ht="14.5" x14ac:dyDescent="0.35">
      <c r="C80" s="233"/>
      <c r="D80" s="233"/>
    </row>
    <row r="81" spans="3:4" ht="14.5" x14ac:dyDescent="0.35">
      <c r="C81" s="233"/>
      <c r="D81" s="233"/>
    </row>
    <row r="82" spans="3:4" ht="14.5" x14ac:dyDescent="0.35">
      <c r="C82" s="233"/>
      <c r="D82" s="233"/>
    </row>
    <row r="83" spans="3:4" ht="14.5" x14ac:dyDescent="0.35">
      <c r="C83" s="233"/>
      <c r="D83" s="233"/>
    </row>
    <row r="84" spans="3:4" ht="14.5" x14ac:dyDescent="0.35">
      <c r="C84" s="233"/>
      <c r="D84" s="233"/>
    </row>
    <row r="85" spans="3:4" ht="14.5" x14ac:dyDescent="0.35">
      <c r="C85" s="233"/>
      <c r="D85" s="233"/>
    </row>
    <row r="86" spans="3:4" ht="14.5" x14ac:dyDescent="0.35">
      <c r="C86" s="233"/>
      <c r="D86" s="233"/>
    </row>
  </sheetData>
  <mergeCells count="1">
    <mergeCell ref="C9:E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075A3-03BF-4950-B8D5-204A9AA386B3}">
  <sheetPr>
    <tabColor theme="9" tint="0.79998168889431442"/>
  </sheetPr>
  <dimension ref="A1:W86"/>
  <sheetViews>
    <sheetView showGridLines="0" zoomScale="70" zoomScaleNormal="70" workbookViewId="0">
      <pane xSplit="2" ySplit="10" topLeftCell="C11" activePane="bottomRight" state="frozen"/>
      <selection activeCell="D3" sqref="D3:D4"/>
      <selection pane="topRight" activeCell="D3" sqref="D3:D4"/>
      <selection pane="bottomLeft" activeCell="D3" sqref="D3:D4"/>
      <selection pane="bottomRight" activeCell="C11" sqref="C11"/>
    </sheetView>
  </sheetViews>
  <sheetFormatPr defaultColWidth="0" defaultRowHeight="15" customHeight="1" zeroHeight="1" x14ac:dyDescent="0.25"/>
  <cols>
    <col min="1" max="1" width="1.1796875" style="5" customWidth="1"/>
    <col min="2" max="2" width="47.81640625" style="5" customWidth="1"/>
    <col min="3" max="4" width="16.81640625" style="10" customWidth="1"/>
    <col min="5" max="5" width="5.81640625" style="5" customWidth="1"/>
    <col min="6" max="7" width="8.81640625" style="5" customWidth="1"/>
    <col min="8" max="9" width="8.81640625" style="5" hidden="1" customWidth="1"/>
    <col min="10" max="23" width="0" style="5" hidden="1" customWidth="1"/>
    <col min="24" max="16384" width="8.81640625" style="5" hidden="1"/>
  </cols>
  <sheetData>
    <row r="1" spans="1:6" s="1" customFormat="1" ht="3.5" customHeight="1" thickBot="1" x14ac:dyDescent="0.4">
      <c r="A1"/>
      <c r="C1" s="2"/>
      <c r="D1" s="2"/>
      <c r="E1" s="2"/>
    </row>
    <row r="2" spans="1:6" s="148" customFormat="1" ht="14" x14ac:dyDescent="0.3">
      <c r="A2" s="142"/>
      <c r="B2" s="143"/>
      <c r="C2" s="144"/>
      <c r="D2" s="144"/>
      <c r="E2" s="144"/>
      <c r="F2" s="147"/>
    </row>
    <row r="3" spans="1:6" s="148" customFormat="1" ht="15.5" x14ac:dyDescent="0.35">
      <c r="A3" s="142"/>
      <c r="B3" s="149"/>
      <c r="C3" s="150" t="s">
        <v>310</v>
      </c>
      <c r="D3" s="53">
        <v>45352</v>
      </c>
      <c r="E3" s="150"/>
      <c r="F3" s="151"/>
    </row>
    <row r="4" spans="1:6" s="148" customFormat="1" ht="15.5" x14ac:dyDescent="0.35">
      <c r="A4" s="142"/>
      <c r="B4" s="149"/>
      <c r="C4" s="150" t="s">
        <v>311</v>
      </c>
      <c r="D4" s="55" t="s">
        <v>335</v>
      </c>
      <c r="E4" s="152"/>
      <c r="F4" s="151"/>
    </row>
    <row r="5" spans="1:6" s="148" customFormat="1" ht="14.5" thickBot="1" x14ac:dyDescent="0.35">
      <c r="A5" s="142"/>
      <c r="B5" s="153"/>
      <c r="C5" s="154"/>
      <c r="D5" s="154"/>
      <c r="E5" s="154"/>
      <c r="F5" s="156"/>
    </row>
    <row r="6" spans="1:6" ht="12.5" x14ac:dyDescent="0.25">
      <c r="C6" s="5"/>
      <c r="D6" s="5"/>
    </row>
    <row r="7" spans="1:6" s="1" customFormat="1" ht="15" customHeight="1" x14ac:dyDescent="0.3">
      <c r="B7" s="4"/>
      <c r="C7" s="3"/>
      <c r="D7" s="3"/>
      <c r="E7" s="3"/>
    </row>
    <row r="8" spans="1:6" ht="15" customHeight="1" thickBot="1" x14ac:dyDescent="0.3">
      <c r="C8" s="259"/>
      <c r="D8" s="259"/>
    </row>
    <row r="9" spans="1:6" ht="15" customHeight="1" thickBot="1" x14ac:dyDescent="0.3">
      <c r="B9" s="11" t="s">
        <v>161</v>
      </c>
      <c r="C9" s="391" t="s">
        <v>21</v>
      </c>
      <c r="D9" s="392"/>
    </row>
    <row r="10" spans="1:6" ht="15" customHeight="1" thickBot="1" x14ac:dyDescent="0.3">
      <c r="B10" s="100" t="s">
        <v>48</v>
      </c>
      <c r="C10" s="260">
        <v>45382</v>
      </c>
      <c r="D10" s="261">
        <v>45291</v>
      </c>
    </row>
    <row r="11" spans="1:6" ht="15" customHeight="1" thickBot="1" x14ac:dyDescent="0.3">
      <c r="B11" s="161" t="s">
        <v>151</v>
      </c>
      <c r="C11" s="263"/>
      <c r="D11" s="263"/>
    </row>
    <row r="12" spans="1:6" ht="15" customHeight="1" x14ac:dyDescent="0.25">
      <c r="B12" s="77" t="s">
        <v>209</v>
      </c>
      <c r="C12" s="258">
        <v>1266111</v>
      </c>
      <c r="D12" s="258">
        <v>245819</v>
      </c>
    </row>
    <row r="13" spans="1:6" ht="15" customHeight="1" x14ac:dyDescent="0.25">
      <c r="B13" s="77" t="s">
        <v>214</v>
      </c>
      <c r="C13" s="258">
        <v>1479543</v>
      </c>
      <c r="D13" s="258">
        <v>1526208</v>
      </c>
    </row>
    <row r="14" spans="1:6" ht="15" customHeight="1" x14ac:dyDescent="0.25">
      <c r="B14" s="77" t="s">
        <v>260</v>
      </c>
      <c r="C14" s="258">
        <v>3240632</v>
      </c>
      <c r="D14" s="258">
        <v>3370449</v>
      </c>
    </row>
    <row r="15" spans="1:6" ht="15" customHeight="1" x14ac:dyDescent="0.25">
      <c r="B15" s="77" t="s">
        <v>110</v>
      </c>
      <c r="C15" s="258">
        <v>106716</v>
      </c>
      <c r="D15" s="258">
        <v>164941</v>
      </c>
    </row>
    <row r="16" spans="1:6" ht="15" customHeight="1" x14ac:dyDescent="0.25">
      <c r="B16" s="77" t="s">
        <v>267</v>
      </c>
      <c r="C16" s="258">
        <v>303125</v>
      </c>
      <c r="D16" s="258">
        <v>268730</v>
      </c>
    </row>
    <row r="17" spans="2:4" ht="15" customHeight="1" x14ac:dyDescent="0.25">
      <c r="B17" s="77" t="s">
        <v>82</v>
      </c>
      <c r="C17" s="258">
        <v>121</v>
      </c>
      <c r="D17" s="258">
        <v>0</v>
      </c>
    </row>
    <row r="18" spans="2:4" ht="15" customHeight="1" x14ac:dyDescent="0.25">
      <c r="B18" s="77" t="s">
        <v>266</v>
      </c>
      <c r="C18" s="258">
        <v>107404</v>
      </c>
      <c r="D18" s="258">
        <v>107483</v>
      </c>
    </row>
    <row r="19" spans="2:4" ht="15" customHeight="1" x14ac:dyDescent="0.25">
      <c r="B19" s="77" t="s">
        <v>265</v>
      </c>
      <c r="C19" s="258">
        <v>62059</v>
      </c>
      <c r="D19" s="258">
        <v>12732</v>
      </c>
    </row>
    <row r="20" spans="2:4" ht="15" customHeight="1" x14ac:dyDescent="0.25">
      <c r="B20" s="77" t="s">
        <v>264</v>
      </c>
      <c r="C20" s="258">
        <v>6846</v>
      </c>
      <c r="D20" s="258">
        <v>6657</v>
      </c>
    </row>
    <row r="21" spans="2:4" ht="15" customHeight="1" x14ac:dyDescent="0.25">
      <c r="B21" s="77" t="s">
        <v>263</v>
      </c>
      <c r="C21" s="258">
        <v>0</v>
      </c>
      <c r="D21" s="258">
        <v>0</v>
      </c>
    </row>
    <row r="22" spans="2:4" ht="15" customHeight="1" thickBot="1" x14ac:dyDescent="0.3">
      <c r="B22" s="77" t="s">
        <v>4</v>
      </c>
      <c r="C22" s="258">
        <v>208746</v>
      </c>
      <c r="D22" s="258">
        <v>275409</v>
      </c>
    </row>
    <row r="23" spans="2:4" ht="15" customHeight="1" thickBot="1" x14ac:dyDescent="0.4">
      <c r="B23" s="86"/>
      <c r="C23" s="328">
        <v>6781303</v>
      </c>
      <c r="D23" s="328">
        <v>5978428</v>
      </c>
    </row>
    <row r="24" spans="2:4" ht="15" customHeight="1" thickBot="1" x14ac:dyDescent="0.3">
      <c r="B24" s="161" t="s">
        <v>148</v>
      </c>
      <c r="C24" s="329"/>
      <c r="D24" s="329"/>
    </row>
    <row r="25" spans="2:4" ht="15" customHeight="1" x14ac:dyDescent="0.25">
      <c r="B25" s="77" t="s">
        <v>262</v>
      </c>
      <c r="C25" s="258"/>
      <c r="D25" s="258"/>
    </row>
    <row r="26" spans="2:4" ht="15" customHeight="1" x14ac:dyDescent="0.25">
      <c r="B26" s="77" t="s">
        <v>261</v>
      </c>
      <c r="C26" s="396">
        <v>17971</v>
      </c>
      <c r="D26" s="396">
        <v>17578</v>
      </c>
    </row>
    <row r="27" spans="2:4" ht="15" customHeight="1" x14ac:dyDescent="0.25">
      <c r="B27" s="77" t="s">
        <v>260</v>
      </c>
      <c r="C27" s="396">
        <v>23662679</v>
      </c>
      <c r="D27" s="396">
        <v>22618926</v>
      </c>
    </row>
    <row r="28" spans="2:4" ht="15" customHeight="1" x14ac:dyDescent="0.25">
      <c r="B28" s="77" t="s">
        <v>109</v>
      </c>
      <c r="C28" s="396">
        <v>2414731</v>
      </c>
      <c r="D28" s="396">
        <v>2371307</v>
      </c>
    </row>
    <row r="29" spans="2:4" ht="15" customHeight="1" x14ac:dyDescent="0.25">
      <c r="B29" s="77" t="s">
        <v>106</v>
      </c>
      <c r="C29" s="396">
        <v>43067</v>
      </c>
      <c r="D29" s="396">
        <v>42677</v>
      </c>
    </row>
    <row r="30" spans="2:4" ht="15" customHeight="1" x14ac:dyDescent="0.25">
      <c r="B30" s="77" t="s">
        <v>110</v>
      </c>
      <c r="C30" s="396">
        <v>153531</v>
      </c>
      <c r="D30" s="396">
        <v>134930</v>
      </c>
    </row>
    <row r="31" spans="2:4" ht="15" customHeight="1" x14ac:dyDescent="0.25">
      <c r="B31" s="77" t="s">
        <v>82</v>
      </c>
      <c r="C31" s="396">
        <v>72</v>
      </c>
      <c r="D31" s="396">
        <v>2615</v>
      </c>
    </row>
    <row r="32" spans="2:4" ht="15" customHeight="1" x14ac:dyDescent="0.25">
      <c r="B32" s="77" t="s">
        <v>259</v>
      </c>
      <c r="C32" s="396">
        <v>0</v>
      </c>
      <c r="D32" s="396">
        <v>0</v>
      </c>
    </row>
    <row r="33" spans="2:4" ht="15" customHeight="1" thickBot="1" x14ac:dyDescent="0.3">
      <c r="B33" s="77" t="s">
        <v>4</v>
      </c>
      <c r="C33" s="396">
        <v>128073</v>
      </c>
      <c r="D33" s="396">
        <v>140388</v>
      </c>
    </row>
    <row r="34" spans="2:4" ht="15" customHeight="1" thickBot="1" x14ac:dyDescent="0.4">
      <c r="B34" s="86"/>
      <c r="C34" s="328">
        <v>26420124</v>
      </c>
      <c r="D34" s="328">
        <v>25328421</v>
      </c>
    </row>
    <row r="35" spans="2:4" ht="15" customHeight="1" x14ac:dyDescent="0.25">
      <c r="B35" s="77" t="s">
        <v>90</v>
      </c>
      <c r="C35" s="396">
        <v>4172518</v>
      </c>
      <c r="D35" s="396">
        <v>4022567</v>
      </c>
    </row>
    <row r="36" spans="2:4" ht="15.5" x14ac:dyDescent="0.25">
      <c r="B36" s="77" t="s">
        <v>154</v>
      </c>
      <c r="C36" s="396">
        <v>127962</v>
      </c>
      <c r="D36" s="396">
        <v>120104</v>
      </c>
    </row>
    <row r="37" spans="2:4" ht="15" customHeight="1" thickBot="1" x14ac:dyDescent="0.3">
      <c r="B37" s="77" t="s">
        <v>91</v>
      </c>
      <c r="C37" s="396">
        <v>454840</v>
      </c>
      <c r="D37" s="396">
        <v>461636</v>
      </c>
    </row>
    <row r="38" spans="2:4" ht="15" customHeight="1" x14ac:dyDescent="0.35">
      <c r="B38" s="130"/>
      <c r="C38" s="251">
        <v>4755320</v>
      </c>
      <c r="D38" s="251">
        <v>4604307</v>
      </c>
    </row>
    <row r="39" spans="2:4" ht="15" customHeight="1" x14ac:dyDescent="0.35">
      <c r="B39" s="136"/>
      <c r="C39" s="252">
        <v>31175444</v>
      </c>
      <c r="D39" s="252">
        <v>29932728</v>
      </c>
    </row>
    <row r="40" spans="2:4" ht="15" customHeight="1" thickBot="1" x14ac:dyDescent="0.4">
      <c r="B40" s="120" t="s">
        <v>153</v>
      </c>
      <c r="C40" s="253">
        <v>37956747</v>
      </c>
      <c r="D40" s="253">
        <v>35911156</v>
      </c>
    </row>
    <row r="41" spans="2:4" ht="15" customHeight="1" thickBot="1" x14ac:dyDescent="0.4">
      <c r="B41" s="43"/>
      <c r="C41" s="330"/>
      <c r="D41" s="330"/>
    </row>
    <row r="42" spans="2:4" ht="15" customHeight="1" thickBot="1" x14ac:dyDescent="0.3">
      <c r="B42" s="11" t="s">
        <v>152</v>
      </c>
      <c r="C42" s="391" t="s">
        <v>21</v>
      </c>
      <c r="D42" s="392"/>
    </row>
    <row r="43" spans="2:4" ht="15" customHeight="1" thickBot="1" x14ac:dyDescent="0.3">
      <c r="B43" s="100" t="s">
        <v>48</v>
      </c>
      <c r="C43" s="260">
        <v>45382</v>
      </c>
      <c r="D43" s="261">
        <v>45291</v>
      </c>
    </row>
    <row r="44" spans="2:4" ht="15" customHeight="1" thickBot="1" x14ac:dyDescent="0.3">
      <c r="B44" s="161" t="s">
        <v>151</v>
      </c>
      <c r="C44" s="263"/>
      <c r="D44" s="263"/>
    </row>
    <row r="45" spans="2:4" ht="15" customHeight="1" x14ac:dyDescent="0.25">
      <c r="B45" s="77" t="s">
        <v>255</v>
      </c>
      <c r="C45" s="249">
        <v>75449</v>
      </c>
      <c r="D45" s="249">
        <v>75811</v>
      </c>
    </row>
    <row r="46" spans="2:4" ht="15" customHeight="1" x14ac:dyDescent="0.25">
      <c r="B46" s="77" t="s">
        <v>145</v>
      </c>
      <c r="C46" s="249">
        <v>238598</v>
      </c>
      <c r="D46" s="249">
        <v>570815</v>
      </c>
    </row>
    <row r="47" spans="2:4" ht="15" customHeight="1" x14ac:dyDescent="0.25">
      <c r="B47" s="77" t="s">
        <v>144</v>
      </c>
      <c r="C47" s="249">
        <v>8929</v>
      </c>
      <c r="D47" s="249">
        <v>6268</v>
      </c>
    </row>
    <row r="48" spans="2:4" ht="15" customHeight="1" x14ac:dyDescent="0.25">
      <c r="B48" s="77" t="s">
        <v>143</v>
      </c>
      <c r="C48" s="249">
        <v>24423</v>
      </c>
      <c r="D48" s="249">
        <v>25926</v>
      </c>
    </row>
    <row r="49" spans="2:4" ht="15" customHeight="1" x14ac:dyDescent="0.25">
      <c r="B49" s="77" t="s">
        <v>103</v>
      </c>
      <c r="C49" s="249">
        <v>264410</v>
      </c>
      <c r="D49" s="249">
        <v>177986</v>
      </c>
    </row>
    <row r="50" spans="2:4" ht="15" customHeight="1" x14ac:dyDescent="0.25">
      <c r="B50" s="77" t="s">
        <v>102</v>
      </c>
      <c r="C50" s="249">
        <v>278984</v>
      </c>
      <c r="D50" s="249">
        <v>115139</v>
      </c>
    </row>
    <row r="51" spans="2:4" ht="15" customHeight="1" x14ac:dyDescent="0.25">
      <c r="B51" s="77" t="s">
        <v>252</v>
      </c>
      <c r="C51" s="249">
        <v>66598</v>
      </c>
      <c r="D51" s="249">
        <v>53071</v>
      </c>
    </row>
    <row r="52" spans="2:4" ht="15" customHeight="1" x14ac:dyDescent="0.25">
      <c r="B52" s="77" t="s">
        <v>258</v>
      </c>
      <c r="C52" s="249">
        <v>1111322</v>
      </c>
      <c r="D52" s="249">
        <v>1247850</v>
      </c>
    </row>
    <row r="53" spans="2:4" ht="15" customHeight="1" x14ac:dyDescent="0.25">
      <c r="B53" s="77" t="s">
        <v>101</v>
      </c>
      <c r="C53" s="249">
        <v>50003</v>
      </c>
      <c r="D53" s="249">
        <v>63940</v>
      </c>
    </row>
    <row r="54" spans="2:4" ht="15" customHeight="1" x14ac:dyDescent="0.25">
      <c r="B54" s="77" t="s">
        <v>257</v>
      </c>
      <c r="C54" s="249">
        <v>731</v>
      </c>
      <c r="D54" s="249">
        <v>731</v>
      </c>
    </row>
    <row r="55" spans="2:4" ht="15" customHeight="1" thickBot="1" x14ac:dyDescent="0.3">
      <c r="B55" s="77" t="s">
        <v>4</v>
      </c>
      <c r="C55" s="249">
        <v>84476</v>
      </c>
      <c r="D55" s="249">
        <v>107199</v>
      </c>
    </row>
    <row r="56" spans="2:4" ht="15" customHeight="1" thickBot="1" x14ac:dyDescent="0.4">
      <c r="B56" s="86"/>
      <c r="C56" s="250">
        <v>2203923</v>
      </c>
      <c r="D56" s="250">
        <v>2444736</v>
      </c>
    </row>
    <row r="57" spans="2:4" ht="15" customHeight="1" thickBot="1" x14ac:dyDescent="0.3">
      <c r="B57" s="255" t="s">
        <v>148</v>
      </c>
      <c r="C57" s="331"/>
      <c r="D57" s="331"/>
    </row>
    <row r="58" spans="2:4" ht="15" customHeight="1" thickBot="1" x14ac:dyDescent="0.3">
      <c r="B58" s="161" t="s">
        <v>256</v>
      </c>
      <c r="C58" s="263"/>
      <c r="D58" s="263"/>
    </row>
    <row r="59" spans="2:4" ht="15" customHeight="1" x14ac:dyDescent="0.25">
      <c r="B59" s="90" t="s">
        <v>255</v>
      </c>
      <c r="C59" s="248">
        <v>620773</v>
      </c>
      <c r="D59" s="248">
        <v>633914</v>
      </c>
    </row>
    <row r="60" spans="2:4" ht="15" customHeight="1" x14ac:dyDescent="0.25">
      <c r="B60" s="77" t="s">
        <v>145</v>
      </c>
      <c r="C60" s="249">
        <v>9399773</v>
      </c>
      <c r="D60" s="249">
        <v>7959755</v>
      </c>
    </row>
    <row r="61" spans="2:4" ht="15" customHeight="1" x14ac:dyDescent="0.25">
      <c r="B61" s="77" t="s">
        <v>144</v>
      </c>
      <c r="C61" s="249">
        <v>28423</v>
      </c>
      <c r="D61" s="249">
        <v>22102</v>
      </c>
    </row>
    <row r="62" spans="2:4" ht="15" customHeight="1" x14ac:dyDescent="0.25">
      <c r="B62" s="77" t="s">
        <v>143</v>
      </c>
      <c r="C62" s="249">
        <v>10182</v>
      </c>
      <c r="D62" s="249">
        <v>880</v>
      </c>
    </row>
    <row r="63" spans="2:4" ht="15" customHeight="1" x14ac:dyDescent="0.25">
      <c r="B63" s="77" t="s">
        <v>103</v>
      </c>
      <c r="C63" s="249">
        <v>1746</v>
      </c>
      <c r="D63" s="249">
        <v>1746</v>
      </c>
    </row>
    <row r="64" spans="2:4" ht="15" customHeight="1" x14ac:dyDescent="0.25">
      <c r="B64" s="77" t="s">
        <v>254</v>
      </c>
      <c r="C64" s="249">
        <v>131022</v>
      </c>
      <c r="D64" s="249">
        <v>129803</v>
      </c>
    </row>
    <row r="65" spans="2:4" ht="15" customHeight="1" x14ac:dyDescent="0.25">
      <c r="B65" s="77" t="s">
        <v>253</v>
      </c>
      <c r="C65" s="249">
        <v>403018</v>
      </c>
      <c r="D65" s="249">
        <v>401059</v>
      </c>
    </row>
    <row r="66" spans="2:4" ht="15" customHeight="1" x14ac:dyDescent="0.25">
      <c r="B66" s="77" t="s">
        <v>126</v>
      </c>
      <c r="C66" s="249">
        <v>2148182</v>
      </c>
      <c r="D66" s="249">
        <v>2034661</v>
      </c>
    </row>
    <row r="67" spans="2:4" ht="15" customHeight="1" x14ac:dyDescent="0.25">
      <c r="B67" s="77" t="s">
        <v>150</v>
      </c>
      <c r="C67" s="249">
        <v>4446645</v>
      </c>
      <c r="D67" s="249">
        <v>4436717</v>
      </c>
    </row>
    <row r="68" spans="2:4" ht="15" customHeight="1" x14ac:dyDescent="0.25">
      <c r="B68" s="77" t="s">
        <v>252</v>
      </c>
      <c r="C68" s="249">
        <v>38158</v>
      </c>
      <c r="D68" s="249">
        <v>38163</v>
      </c>
    </row>
    <row r="69" spans="2:4" ht="15" customHeight="1" thickBot="1" x14ac:dyDescent="0.3">
      <c r="B69" s="77" t="s">
        <v>4</v>
      </c>
      <c r="C69" s="249">
        <v>444</v>
      </c>
      <c r="D69" s="249">
        <v>15908</v>
      </c>
    </row>
    <row r="70" spans="2:4" ht="15" customHeight="1" thickBot="1" x14ac:dyDescent="0.4">
      <c r="B70" s="86" t="s">
        <v>251</v>
      </c>
      <c r="C70" s="250">
        <v>17228366</v>
      </c>
      <c r="D70" s="250">
        <v>15674708</v>
      </c>
    </row>
    <row r="71" spans="2:4" ht="15" customHeight="1" thickBot="1" x14ac:dyDescent="0.3">
      <c r="B71" s="161" t="s">
        <v>250</v>
      </c>
      <c r="C71" s="262"/>
      <c r="D71" s="262"/>
    </row>
    <row r="72" spans="2:4" ht="15" customHeight="1" x14ac:dyDescent="0.25">
      <c r="B72" s="77" t="s">
        <v>249</v>
      </c>
      <c r="C72" s="249">
        <v>3590020</v>
      </c>
      <c r="D72" s="249">
        <v>3590020</v>
      </c>
    </row>
    <row r="73" spans="2:4" ht="15" customHeight="1" x14ac:dyDescent="0.25">
      <c r="B73" s="77" t="s">
        <v>137</v>
      </c>
      <c r="C73" s="249">
        <v>666</v>
      </c>
      <c r="D73" s="249">
        <v>666</v>
      </c>
    </row>
    <row r="74" spans="2:4" ht="15" customHeight="1" x14ac:dyDescent="0.25">
      <c r="B74" s="77" t="s">
        <v>248</v>
      </c>
      <c r="C74" s="249">
        <v>14640104</v>
      </c>
      <c r="D74" s="249">
        <v>13997026</v>
      </c>
    </row>
    <row r="75" spans="2:4" ht="15" customHeight="1" thickBot="1" x14ac:dyDescent="0.3">
      <c r="B75" s="77" t="s">
        <v>247</v>
      </c>
      <c r="C75" s="249">
        <v>-214592</v>
      </c>
      <c r="D75" s="249">
        <v>-207572</v>
      </c>
    </row>
    <row r="76" spans="2:4" ht="15" customHeight="1" thickBot="1" x14ac:dyDescent="0.4">
      <c r="B76" s="86"/>
      <c r="C76" s="250">
        <v>18016198</v>
      </c>
      <c r="D76" s="250">
        <v>17380140</v>
      </c>
    </row>
    <row r="77" spans="2:4" ht="30" customHeight="1" thickBot="1" x14ac:dyDescent="0.3">
      <c r="B77" s="221" t="s">
        <v>246</v>
      </c>
      <c r="C77" s="249">
        <v>508260</v>
      </c>
      <c r="D77" s="249">
        <v>411572</v>
      </c>
    </row>
    <row r="78" spans="2:4" ht="15" customHeight="1" x14ac:dyDescent="0.35">
      <c r="B78" s="130"/>
      <c r="C78" s="251">
        <v>18524458</v>
      </c>
      <c r="D78" s="251">
        <v>17791712</v>
      </c>
    </row>
    <row r="79" spans="2:4" ht="15" customHeight="1" thickBot="1" x14ac:dyDescent="0.4">
      <c r="B79" s="120" t="s">
        <v>132</v>
      </c>
      <c r="C79" s="253">
        <v>37956747</v>
      </c>
      <c r="D79" s="253">
        <v>35911156</v>
      </c>
    </row>
    <row r="80" spans="2:4" ht="15" customHeight="1" x14ac:dyDescent="0.25">
      <c r="C80" s="5"/>
      <c r="D80" s="5"/>
    </row>
    <row r="81" spans="3:4" ht="15" customHeight="1" x14ac:dyDescent="0.25">
      <c r="C81" s="5"/>
      <c r="D81" s="5"/>
    </row>
    <row r="82" spans="3:4" ht="15" hidden="1" customHeight="1" x14ac:dyDescent="0.25">
      <c r="C82" s="5"/>
      <c r="D82" s="5"/>
    </row>
    <row r="83" spans="3:4" ht="15" hidden="1" customHeight="1" x14ac:dyDescent="0.25">
      <c r="C83" s="5"/>
      <c r="D83" s="5"/>
    </row>
    <row r="84" spans="3:4" ht="15" hidden="1" customHeight="1" x14ac:dyDescent="0.25">
      <c r="C84" s="5"/>
      <c r="D84" s="5"/>
    </row>
    <row r="85" spans="3:4" ht="15" hidden="1" customHeight="1" x14ac:dyDescent="0.25">
      <c r="C85" s="5"/>
      <c r="D85" s="5"/>
    </row>
    <row r="86" spans="3:4" ht="15" hidden="1" customHeight="1" x14ac:dyDescent="0.25">
      <c r="C86" s="254"/>
      <c r="D86" s="254"/>
    </row>
  </sheetData>
  <mergeCells count="2">
    <mergeCell ref="C9:D9"/>
    <mergeCell ref="C42:D42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0A9F3-2206-4509-93B1-0D7241BA619B}">
  <sheetPr>
    <tabColor theme="9" tint="0.79998168889431442"/>
  </sheetPr>
  <dimension ref="A1:W86"/>
  <sheetViews>
    <sheetView showGridLines="0" zoomScale="85" zoomScaleNormal="85" workbookViewId="0">
      <pane xSplit="2" ySplit="10" topLeftCell="C11" activePane="bottomRight" state="frozen"/>
      <selection activeCell="D3" sqref="D3:D4"/>
      <selection pane="topRight" activeCell="D3" sqref="D3:D4"/>
      <selection pane="bottomLeft" activeCell="D3" sqref="D3:D4"/>
      <selection pane="bottomRight" activeCell="C11" sqref="C11"/>
    </sheetView>
  </sheetViews>
  <sheetFormatPr defaultColWidth="0" defaultRowHeight="0" customHeight="1" zeroHeight="1" x14ac:dyDescent="0.25"/>
  <cols>
    <col min="1" max="1" width="1.1796875" style="5" customWidth="1"/>
    <col min="2" max="2" width="47.81640625" style="5" customWidth="1"/>
    <col min="3" max="4" width="14.90625" style="10" customWidth="1"/>
    <col min="5" max="5" width="5.81640625" style="5" customWidth="1"/>
    <col min="6" max="7" width="8.81640625" style="5" customWidth="1"/>
    <col min="8" max="9" width="8.81640625" style="5" hidden="1" customWidth="1"/>
    <col min="10" max="23" width="0" style="5" hidden="1" customWidth="1"/>
    <col min="24" max="16384" width="8.81640625" style="5" hidden="1"/>
  </cols>
  <sheetData>
    <row r="1" spans="1:6" s="1" customFormat="1" ht="3.5" customHeight="1" thickBot="1" x14ac:dyDescent="0.4">
      <c r="A1"/>
      <c r="C1" s="2"/>
      <c r="D1" s="2"/>
      <c r="E1" s="2"/>
    </row>
    <row r="2" spans="1:6" s="148" customFormat="1" ht="14" x14ac:dyDescent="0.3">
      <c r="A2" s="142"/>
      <c r="B2" s="143"/>
      <c r="C2" s="144"/>
      <c r="D2" s="144"/>
      <c r="E2" s="144"/>
      <c r="F2" s="147"/>
    </row>
    <row r="3" spans="1:6" s="148" customFormat="1" ht="15.5" x14ac:dyDescent="0.35">
      <c r="A3" s="142"/>
      <c r="B3" s="149"/>
      <c r="C3" s="150" t="s">
        <v>310</v>
      </c>
      <c r="D3" s="53">
        <v>45352</v>
      </c>
      <c r="E3" s="150"/>
      <c r="F3" s="151"/>
    </row>
    <row r="4" spans="1:6" s="148" customFormat="1" ht="15.5" x14ac:dyDescent="0.35">
      <c r="A4" s="142"/>
      <c r="B4" s="149"/>
      <c r="C4" s="150" t="s">
        <v>311</v>
      </c>
      <c r="D4" s="55" t="s">
        <v>335</v>
      </c>
      <c r="E4" s="152"/>
      <c r="F4" s="151"/>
    </row>
    <row r="5" spans="1:6" s="148" customFormat="1" ht="14.5" thickBot="1" x14ac:dyDescent="0.35">
      <c r="A5" s="142"/>
      <c r="B5" s="153"/>
      <c r="C5" s="154"/>
      <c r="D5" s="154"/>
      <c r="E5" s="154"/>
      <c r="F5" s="156"/>
    </row>
    <row r="6" spans="1:6" ht="12.5" x14ac:dyDescent="0.25">
      <c r="C6" s="5"/>
      <c r="D6" s="5"/>
    </row>
    <row r="7" spans="1:6" s="1" customFormat="1" ht="15" customHeight="1" x14ac:dyDescent="0.3">
      <c r="B7" s="4"/>
      <c r="C7" s="3"/>
      <c r="D7" s="3"/>
      <c r="E7" s="3"/>
    </row>
    <row r="8" spans="1:6" ht="15" customHeight="1" thickBot="1" x14ac:dyDescent="0.3"/>
    <row r="9" spans="1:6" ht="15" customHeight="1" thickBot="1" x14ac:dyDescent="0.3">
      <c r="B9" s="11" t="s">
        <v>161</v>
      </c>
      <c r="C9" s="391" t="s">
        <v>21</v>
      </c>
      <c r="D9" s="393"/>
    </row>
    <row r="10" spans="1:6" ht="15" customHeight="1" x14ac:dyDescent="0.25">
      <c r="B10" s="100" t="s">
        <v>48</v>
      </c>
      <c r="C10" s="218">
        <v>45382</v>
      </c>
      <c r="D10" s="219">
        <v>45291</v>
      </c>
    </row>
    <row r="11" spans="1:6" ht="15" customHeight="1" thickBot="1" x14ac:dyDescent="0.3">
      <c r="B11" s="247" t="s">
        <v>151</v>
      </c>
      <c r="C11" s="332"/>
      <c r="D11" s="332"/>
    </row>
    <row r="12" spans="1:6" ht="15" customHeight="1" x14ac:dyDescent="0.25">
      <c r="B12" s="77" t="s">
        <v>209</v>
      </c>
      <c r="C12" s="248">
        <v>1266111</v>
      </c>
      <c r="D12" s="248">
        <v>245819</v>
      </c>
    </row>
    <row r="13" spans="1:6" ht="15" customHeight="1" x14ac:dyDescent="0.25">
      <c r="B13" s="77" t="s">
        <v>214</v>
      </c>
      <c r="C13" s="249">
        <v>1479543</v>
      </c>
      <c r="D13" s="249">
        <v>1526208</v>
      </c>
    </row>
    <row r="14" spans="1:6" ht="15" customHeight="1" x14ac:dyDescent="0.25">
      <c r="B14" s="77" t="s">
        <v>260</v>
      </c>
      <c r="C14" s="249">
        <v>3240632</v>
      </c>
      <c r="D14" s="249">
        <v>3370449</v>
      </c>
    </row>
    <row r="15" spans="1:6" ht="15" customHeight="1" x14ac:dyDescent="0.25">
      <c r="B15" s="77" t="s">
        <v>267</v>
      </c>
      <c r="C15" s="249">
        <v>303125</v>
      </c>
      <c r="D15" s="249">
        <v>268730</v>
      </c>
    </row>
    <row r="16" spans="1:6" ht="15" customHeight="1" x14ac:dyDescent="0.25">
      <c r="B16" s="77" t="s">
        <v>82</v>
      </c>
      <c r="C16" s="249">
        <v>121</v>
      </c>
      <c r="D16" s="249">
        <v>0</v>
      </c>
    </row>
    <row r="17" spans="2:4" ht="15" customHeight="1" x14ac:dyDescent="0.25">
      <c r="B17" s="77" t="s">
        <v>266</v>
      </c>
      <c r="C17" s="249">
        <v>107404</v>
      </c>
      <c r="D17" s="249">
        <v>107483</v>
      </c>
    </row>
    <row r="18" spans="2:4" ht="15" customHeight="1" thickBot="1" x14ac:dyDescent="0.3">
      <c r="B18" s="77" t="s">
        <v>4</v>
      </c>
      <c r="C18" s="249">
        <v>384367</v>
      </c>
      <c r="D18" s="249">
        <v>459739</v>
      </c>
    </row>
    <row r="19" spans="2:4" ht="15" customHeight="1" thickBot="1" x14ac:dyDescent="0.4">
      <c r="B19" s="86"/>
      <c r="C19" s="250">
        <v>6781303</v>
      </c>
      <c r="D19" s="250">
        <v>5978428</v>
      </c>
    </row>
    <row r="20" spans="2:4" ht="15" customHeight="1" thickBot="1" x14ac:dyDescent="0.3">
      <c r="B20" s="161" t="s">
        <v>148</v>
      </c>
      <c r="C20" s="333"/>
      <c r="D20" s="333"/>
    </row>
    <row r="21" spans="2:4" ht="15" customHeight="1" x14ac:dyDescent="0.25">
      <c r="B21" s="77" t="s">
        <v>262</v>
      </c>
      <c r="C21" s="249"/>
      <c r="D21" s="249"/>
    </row>
    <row r="22" spans="2:4" ht="15" customHeight="1" x14ac:dyDescent="0.25">
      <c r="B22" s="77" t="s">
        <v>260</v>
      </c>
      <c r="C22" s="249">
        <v>23662679</v>
      </c>
      <c r="D22" s="249">
        <v>22618926</v>
      </c>
    </row>
    <row r="23" spans="2:4" ht="15" customHeight="1" x14ac:dyDescent="0.25">
      <c r="B23" s="77" t="s">
        <v>109</v>
      </c>
      <c r="C23" s="249">
        <v>2414731</v>
      </c>
      <c r="D23" s="249">
        <v>2371307</v>
      </c>
    </row>
    <row r="24" spans="2:4" ht="15" customHeight="1" x14ac:dyDescent="0.25">
      <c r="B24" s="77" t="s">
        <v>106</v>
      </c>
      <c r="C24" s="249">
        <v>43067</v>
      </c>
      <c r="D24" s="249">
        <v>42677</v>
      </c>
    </row>
    <row r="25" spans="2:4" ht="15" customHeight="1" x14ac:dyDescent="0.25">
      <c r="B25" s="77" t="s">
        <v>82</v>
      </c>
      <c r="C25" s="249">
        <v>72</v>
      </c>
      <c r="D25" s="249">
        <v>2615</v>
      </c>
    </row>
    <row r="26" spans="2:4" ht="15" customHeight="1" thickBot="1" x14ac:dyDescent="0.3">
      <c r="B26" s="77" t="s">
        <v>4</v>
      </c>
      <c r="C26" s="249">
        <v>299575</v>
      </c>
      <c r="D26" s="249">
        <v>292896</v>
      </c>
    </row>
    <row r="27" spans="2:4" ht="15" customHeight="1" thickBot="1" x14ac:dyDescent="0.4">
      <c r="B27" s="86"/>
      <c r="C27" s="250">
        <v>26420124</v>
      </c>
      <c r="D27" s="250">
        <v>25328421</v>
      </c>
    </row>
    <row r="28" spans="2:4" ht="15" customHeight="1" x14ac:dyDescent="0.25">
      <c r="B28" s="77" t="s">
        <v>90</v>
      </c>
      <c r="C28" s="249">
        <v>4172518</v>
      </c>
      <c r="D28" s="249">
        <v>4022567</v>
      </c>
    </row>
    <row r="29" spans="2:4" ht="15.5" x14ac:dyDescent="0.25">
      <c r="B29" s="77" t="s">
        <v>154</v>
      </c>
      <c r="C29" s="249">
        <v>127962</v>
      </c>
      <c r="D29" s="249">
        <v>120104</v>
      </c>
    </row>
    <row r="30" spans="2:4" ht="15" customHeight="1" thickBot="1" x14ac:dyDescent="0.3">
      <c r="B30" s="77" t="s">
        <v>91</v>
      </c>
      <c r="C30" s="249">
        <v>454840</v>
      </c>
      <c r="D30" s="249">
        <v>461636</v>
      </c>
    </row>
    <row r="31" spans="2:4" ht="15" customHeight="1" x14ac:dyDescent="0.35">
      <c r="B31" s="130"/>
      <c r="C31" s="251">
        <v>4755320</v>
      </c>
      <c r="D31" s="251">
        <v>4604307</v>
      </c>
    </row>
    <row r="32" spans="2:4" ht="15" customHeight="1" x14ac:dyDescent="0.35">
      <c r="B32" s="136"/>
      <c r="C32" s="252">
        <v>31175444</v>
      </c>
      <c r="D32" s="252">
        <v>29932728</v>
      </c>
    </row>
    <row r="33" spans="2:4" ht="15" customHeight="1" thickBot="1" x14ac:dyDescent="0.4">
      <c r="B33" s="120" t="s">
        <v>153</v>
      </c>
      <c r="C33" s="253">
        <v>37956747</v>
      </c>
      <c r="D33" s="253">
        <v>35911156</v>
      </c>
    </row>
    <row r="34" spans="2:4" ht="15" customHeight="1" thickBot="1" x14ac:dyDescent="0.4">
      <c r="B34" s="43"/>
      <c r="C34" s="330"/>
      <c r="D34" s="330"/>
    </row>
    <row r="35" spans="2:4" ht="15" customHeight="1" thickBot="1" x14ac:dyDescent="0.3">
      <c r="B35" s="11" t="s">
        <v>152</v>
      </c>
      <c r="C35" s="391" t="s">
        <v>21</v>
      </c>
      <c r="D35" s="393"/>
    </row>
    <row r="36" spans="2:4" ht="15" customHeight="1" thickBot="1" x14ac:dyDescent="0.3">
      <c r="B36" s="100" t="s">
        <v>48</v>
      </c>
      <c r="C36" s="218">
        <v>45382</v>
      </c>
      <c r="D36" s="219">
        <v>45291</v>
      </c>
    </row>
    <row r="37" spans="2:4" ht="15" customHeight="1" thickBot="1" x14ac:dyDescent="0.3">
      <c r="B37" s="161" t="s">
        <v>151</v>
      </c>
      <c r="C37" s="263"/>
      <c r="D37" s="263"/>
    </row>
    <row r="38" spans="2:4" ht="15" customHeight="1" x14ac:dyDescent="0.25">
      <c r="B38" s="77" t="s">
        <v>255</v>
      </c>
      <c r="C38" s="249">
        <v>75449</v>
      </c>
      <c r="D38" s="249">
        <v>75811</v>
      </c>
    </row>
    <row r="39" spans="2:4" ht="15" customHeight="1" x14ac:dyDescent="0.25">
      <c r="B39" s="77" t="s">
        <v>145</v>
      </c>
      <c r="C39" s="249">
        <v>238598</v>
      </c>
      <c r="D39" s="249">
        <v>570815</v>
      </c>
    </row>
    <row r="40" spans="2:4" ht="15" customHeight="1" x14ac:dyDescent="0.25">
      <c r="B40" s="77" t="s">
        <v>144</v>
      </c>
      <c r="C40" s="249">
        <v>8929</v>
      </c>
      <c r="D40" s="249">
        <v>6268</v>
      </c>
    </row>
    <row r="41" spans="2:4" ht="15" customHeight="1" x14ac:dyDescent="0.25">
      <c r="B41" s="77" t="s">
        <v>103</v>
      </c>
      <c r="C41" s="249">
        <v>264410</v>
      </c>
      <c r="D41" s="249">
        <v>177986</v>
      </c>
    </row>
    <row r="42" spans="2:4" ht="15" customHeight="1" x14ac:dyDescent="0.25">
      <c r="B42" s="77" t="s">
        <v>102</v>
      </c>
      <c r="C42" s="249">
        <v>278984</v>
      </c>
      <c r="D42" s="249">
        <v>115139</v>
      </c>
    </row>
    <row r="43" spans="2:4" ht="15" customHeight="1" x14ac:dyDescent="0.25">
      <c r="B43" s="77" t="s">
        <v>252</v>
      </c>
      <c r="C43" s="249">
        <v>66598</v>
      </c>
      <c r="D43" s="249">
        <v>53071</v>
      </c>
    </row>
    <row r="44" spans="2:4" ht="15" customHeight="1" x14ac:dyDescent="0.25">
      <c r="B44" s="77" t="s">
        <v>258</v>
      </c>
      <c r="C44" s="249">
        <v>1111322</v>
      </c>
      <c r="D44" s="249">
        <v>1247850</v>
      </c>
    </row>
    <row r="45" spans="2:4" ht="15" customHeight="1" thickBot="1" x14ac:dyDescent="0.3">
      <c r="B45" s="77" t="s">
        <v>4</v>
      </c>
      <c r="C45" s="249">
        <v>159633</v>
      </c>
      <c r="D45" s="249">
        <v>197796</v>
      </c>
    </row>
    <row r="46" spans="2:4" ht="15" customHeight="1" thickBot="1" x14ac:dyDescent="0.4">
      <c r="B46" s="86"/>
      <c r="C46" s="250">
        <v>2203923</v>
      </c>
      <c r="D46" s="250">
        <v>2444736</v>
      </c>
    </row>
    <row r="47" spans="2:4" ht="15" customHeight="1" x14ac:dyDescent="0.25">
      <c r="B47" s="255" t="s">
        <v>148</v>
      </c>
      <c r="C47" s="334"/>
      <c r="D47" s="334"/>
    </row>
    <row r="48" spans="2:4" ht="15" customHeight="1" thickBot="1" x14ac:dyDescent="0.3">
      <c r="B48" s="256" t="s">
        <v>256</v>
      </c>
      <c r="C48" s="335"/>
      <c r="D48" s="335"/>
    </row>
    <row r="49" spans="2:4" ht="15" customHeight="1" x14ac:dyDescent="0.25">
      <c r="B49" s="77" t="s">
        <v>255</v>
      </c>
      <c r="C49" s="249">
        <v>620773</v>
      </c>
      <c r="D49" s="249">
        <v>633914</v>
      </c>
    </row>
    <row r="50" spans="2:4" ht="15" customHeight="1" x14ac:dyDescent="0.25">
      <c r="B50" s="77" t="s">
        <v>145</v>
      </c>
      <c r="C50" s="249">
        <v>9399773</v>
      </c>
      <c r="D50" s="249">
        <v>7959755</v>
      </c>
    </row>
    <row r="51" spans="2:4" ht="15" customHeight="1" x14ac:dyDescent="0.25">
      <c r="B51" s="77" t="s">
        <v>144</v>
      </c>
      <c r="C51" s="249">
        <v>28423</v>
      </c>
      <c r="D51" s="249">
        <v>22102</v>
      </c>
    </row>
    <row r="52" spans="2:4" ht="15" customHeight="1" x14ac:dyDescent="0.25">
      <c r="B52" s="77" t="s">
        <v>126</v>
      </c>
      <c r="C52" s="249">
        <v>2148182</v>
      </c>
      <c r="D52" s="249">
        <v>2034661</v>
      </c>
    </row>
    <row r="53" spans="2:4" ht="15" customHeight="1" x14ac:dyDescent="0.25">
      <c r="B53" s="77" t="s">
        <v>150</v>
      </c>
      <c r="C53" s="249">
        <v>4446645</v>
      </c>
      <c r="D53" s="249">
        <v>4436717</v>
      </c>
    </row>
    <row r="54" spans="2:4" ht="15" customHeight="1" x14ac:dyDescent="0.25">
      <c r="B54" s="77" t="s">
        <v>252</v>
      </c>
      <c r="C54" s="249">
        <v>38158</v>
      </c>
      <c r="D54" s="249">
        <v>38163</v>
      </c>
    </row>
    <row r="55" spans="2:4" ht="15" customHeight="1" x14ac:dyDescent="0.25">
      <c r="B55" s="77" t="s">
        <v>99</v>
      </c>
      <c r="C55" s="249">
        <v>131022</v>
      </c>
      <c r="D55" s="249">
        <v>129803</v>
      </c>
    </row>
    <row r="56" spans="2:4" ht="15" customHeight="1" x14ac:dyDescent="0.25">
      <c r="B56" s="77" t="s">
        <v>253</v>
      </c>
      <c r="C56" s="249">
        <v>403018</v>
      </c>
      <c r="D56" s="249">
        <v>401059</v>
      </c>
    </row>
    <row r="57" spans="2:4" ht="15" customHeight="1" thickBot="1" x14ac:dyDescent="0.3">
      <c r="B57" s="77" t="s">
        <v>4</v>
      </c>
      <c r="C57" s="249">
        <v>12372</v>
      </c>
      <c r="D57" s="249">
        <v>18534</v>
      </c>
    </row>
    <row r="58" spans="2:4" ht="15" customHeight="1" thickBot="1" x14ac:dyDescent="0.4">
      <c r="B58" s="86" t="s">
        <v>251</v>
      </c>
      <c r="C58" s="250">
        <v>17228366</v>
      </c>
      <c r="D58" s="250">
        <v>15674708</v>
      </c>
    </row>
    <row r="59" spans="2:4" ht="15" customHeight="1" thickBot="1" x14ac:dyDescent="0.3">
      <c r="B59" s="161" t="s">
        <v>250</v>
      </c>
      <c r="C59" s="333"/>
      <c r="D59" s="333"/>
    </row>
    <row r="60" spans="2:4" ht="15" customHeight="1" x14ac:dyDescent="0.25">
      <c r="B60" s="77" t="s">
        <v>249</v>
      </c>
      <c r="C60" s="249">
        <v>3590020</v>
      </c>
      <c r="D60" s="249">
        <v>3590020</v>
      </c>
    </row>
    <row r="61" spans="2:4" ht="15" customHeight="1" x14ac:dyDescent="0.25">
      <c r="B61" s="77" t="s">
        <v>137</v>
      </c>
      <c r="C61" s="249">
        <v>666</v>
      </c>
      <c r="D61" s="249">
        <v>666</v>
      </c>
    </row>
    <row r="62" spans="2:4" ht="15" customHeight="1" x14ac:dyDescent="0.25">
      <c r="B62" s="77" t="s">
        <v>248</v>
      </c>
      <c r="C62" s="249">
        <v>14640104</v>
      </c>
      <c r="D62" s="249">
        <v>13997026</v>
      </c>
    </row>
    <row r="63" spans="2:4" ht="15" customHeight="1" x14ac:dyDescent="0.25">
      <c r="B63" s="77" t="s">
        <v>308</v>
      </c>
      <c r="C63" s="257">
        <v>-214592</v>
      </c>
      <c r="D63" s="257">
        <v>-207572</v>
      </c>
    </row>
    <row r="64" spans="2:4" ht="15" customHeight="1" thickBot="1" x14ac:dyDescent="0.3">
      <c r="B64" s="77" t="s">
        <v>247</v>
      </c>
      <c r="C64" s="249">
        <v>0</v>
      </c>
      <c r="D64" s="249">
        <v>0</v>
      </c>
    </row>
    <row r="65" spans="2:4" ht="15" customHeight="1" thickBot="1" x14ac:dyDescent="0.4">
      <c r="B65" s="86"/>
      <c r="C65" s="250">
        <v>18016198</v>
      </c>
      <c r="D65" s="250">
        <v>17380140</v>
      </c>
    </row>
    <row r="66" spans="2:4" ht="32" customHeight="1" thickBot="1" x14ac:dyDescent="0.3">
      <c r="B66" s="221" t="s">
        <v>246</v>
      </c>
      <c r="C66" s="249">
        <v>508260</v>
      </c>
      <c r="D66" s="249">
        <v>411572</v>
      </c>
    </row>
    <row r="67" spans="2:4" ht="15" customHeight="1" x14ac:dyDescent="0.35">
      <c r="B67" s="130"/>
      <c r="C67" s="251">
        <v>18524458</v>
      </c>
      <c r="D67" s="251">
        <v>17791712</v>
      </c>
    </row>
    <row r="68" spans="2:4" ht="15" customHeight="1" thickBot="1" x14ac:dyDescent="0.4">
      <c r="B68" s="120" t="s">
        <v>132</v>
      </c>
      <c r="C68" s="253">
        <v>37956747</v>
      </c>
      <c r="D68" s="253">
        <v>35911156</v>
      </c>
    </row>
    <row r="69" spans="2:4" ht="15" customHeight="1" x14ac:dyDescent="0.35">
      <c r="B69" s="43"/>
      <c r="C69" s="336"/>
      <c r="D69" s="330"/>
    </row>
    <row r="70" spans="2:4" ht="15" customHeight="1" x14ac:dyDescent="0.35">
      <c r="B70" s="337" t="s">
        <v>131</v>
      </c>
      <c r="C70" s="338">
        <v>0</v>
      </c>
      <c r="D70" s="338">
        <v>0</v>
      </c>
    </row>
    <row r="71" spans="2:4" ht="15" customHeight="1" x14ac:dyDescent="0.35">
      <c r="B71" s="337" t="s">
        <v>130</v>
      </c>
      <c r="C71" s="338">
        <v>0</v>
      </c>
      <c r="D71" s="338">
        <v>0</v>
      </c>
    </row>
    <row r="72" spans="2:4" ht="15" customHeight="1" x14ac:dyDescent="0.35">
      <c r="B72" s="337" t="s">
        <v>0</v>
      </c>
      <c r="C72" s="338">
        <f>C68-C33</f>
        <v>0</v>
      </c>
      <c r="D72" s="338">
        <f>D68-D33</f>
        <v>0</v>
      </c>
    </row>
    <row r="73" spans="2:4" ht="15" customHeight="1" x14ac:dyDescent="0.25">
      <c r="C73" s="254"/>
      <c r="D73" s="254"/>
    </row>
    <row r="74" spans="2:4" ht="15" customHeight="1" x14ac:dyDescent="0.25">
      <c r="C74" s="254"/>
      <c r="D74" s="254"/>
    </row>
    <row r="75" spans="2:4" ht="15" customHeight="1" x14ac:dyDescent="0.25">
      <c r="C75" s="254"/>
      <c r="D75" s="254"/>
    </row>
    <row r="76" spans="2:4" ht="15" customHeight="1" x14ac:dyDescent="0.25">
      <c r="C76" s="254"/>
      <c r="D76" s="254"/>
    </row>
    <row r="77" spans="2:4" ht="15" customHeight="1" x14ac:dyDescent="0.25">
      <c r="C77" s="254"/>
      <c r="D77" s="254"/>
    </row>
    <row r="78" spans="2:4" ht="15" customHeight="1" x14ac:dyDescent="0.25">
      <c r="C78" s="254"/>
      <c r="D78" s="254"/>
    </row>
    <row r="79" spans="2:4" ht="15" customHeight="1" x14ac:dyDescent="0.25">
      <c r="C79" s="254"/>
      <c r="D79" s="254"/>
    </row>
    <row r="80" spans="2:4" ht="15" customHeight="1" x14ac:dyDescent="0.25">
      <c r="C80" s="254"/>
      <c r="D80" s="254"/>
    </row>
    <row r="81" spans="3:4" ht="15" customHeight="1" x14ac:dyDescent="0.25">
      <c r="C81" s="254"/>
      <c r="D81" s="254"/>
    </row>
    <row r="82" spans="3:4" ht="15" customHeight="1" x14ac:dyDescent="0.25">
      <c r="C82" s="254"/>
      <c r="D82" s="254"/>
    </row>
    <row r="83" spans="3:4" ht="15" customHeight="1" x14ac:dyDescent="0.25">
      <c r="C83" s="254"/>
      <c r="D83" s="254"/>
    </row>
    <row r="84" spans="3:4" ht="15" customHeight="1" x14ac:dyDescent="0.25">
      <c r="C84" s="254"/>
      <c r="D84" s="254"/>
    </row>
    <row r="85" spans="3:4" ht="15" customHeight="1" x14ac:dyDescent="0.25">
      <c r="C85" s="254"/>
      <c r="D85" s="254"/>
    </row>
    <row r="86" spans="3:4" ht="15" customHeight="1" x14ac:dyDescent="0.25"/>
  </sheetData>
  <mergeCells count="2">
    <mergeCell ref="C9:D9"/>
    <mergeCell ref="C35:D35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A0F2A-88AE-49F6-ADCE-AE66D6D159C9}">
  <sheetPr>
    <tabColor theme="9" tint="0.79998168889431442"/>
  </sheetPr>
  <dimension ref="A1:R88"/>
  <sheetViews>
    <sheetView showGridLines="0" zoomScale="70" zoomScaleNormal="70" workbookViewId="0">
      <pane xSplit="1" ySplit="10" topLeftCell="B11" activePane="bottomRight" state="frozen"/>
      <selection activeCell="D3" sqref="D3:D4"/>
      <selection pane="topRight" activeCell="D3" sqref="D3:D4"/>
      <selection pane="bottomLeft" activeCell="D3" sqref="D3:D4"/>
      <selection pane="bottomRight" activeCell="B11" sqref="B11"/>
    </sheetView>
  </sheetViews>
  <sheetFormatPr defaultColWidth="0" defaultRowHeight="0" customHeight="1" zeroHeight="1" x14ac:dyDescent="0.35"/>
  <cols>
    <col min="1" max="1" width="0.90625" style="43" customWidth="1"/>
    <col min="2" max="2" width="70.81640625" style="43" customWidth="1"/>
    <col min="3" max="3" width="15.81640625" style="43" customWidth="1"/>
    <col min="4" max="4" width="15.81640625" style="339" customWidth="1"/>
    <col min="5" max="5" width="8.81640625" style="43" customWidth="1"/>
    <col min="6" max="12" width="0" style="43" hidden="1" customWidth="1"/>
    <col min="13" max="17" width="8.81640625" style="43" hidden="1" customWidth="1"/>
    <col min="18" max="18" width="0" style="43" hidden="1" customWidth="1"/>
    <col min="19" max="16384" width="8.81640625" style="43" hidden="1"/>
  </cols>
  <sheetData>
    <row r="1" spans="1:17" ht="3.5" customHeight="1" thickBot="1" x14ac:dyDescent="0.4">
      <c r="C1" s="44"/>
      <c r="D1" s="44"/>
    </row>
    <row r="2" spans="1:17" ht="15.5" x14ac:dyDescent="0.35">
      <c r="A2" s="45"/>
      <c r="B2" s="46"/>
      <c r="C2" s="47"/>
      <c r="D2" s="47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ht="15.5" x14ac:dyDescent="0.35">
      <c r="A3" s="45"/>
      <c r="B3" s="51"/>
      <c r="C3" s="52" t="s">
        <v>310</v>
      </c>
      <c r="D3" s="53">
        <v>45352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4"/>
    </row>
    <row r="4" spans="1:17" ht="15.5" x14ac:dyDescent="0.35">
      <c r="A4" s="45"/>
      <c r="B4" s="51"/>
      <c r="C4" s="52" t="s">
        <v>311</v>
      </c>
      <c r="D4" s="55" t="s">
        <v>335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4"/>
    </row>
    <row r="5" spans="1:17" ht="16" thickBot="1" x14ac:dyDescent="0.4">
      <c r="A5" s="45"/>
      <c r="B5" s="57"/>
      <c r="C5" s="58"/>
      <c r="D5" s="58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60"/>
    </row>
    <row r="6" spans="1:17" ht="15.5" x14ac:dyDescent="0.35">
      <c r="D6" s="43"/>
    </row>
    <row r="7" spans="1:17" ht="15" customHeight="1" x14ac:dyDescent="0.35">
      <c r="B7" s="61"/>
      <c r="C7" s="62"/>
      <c r="D7" s="62"/>
      <c r="E7" s="62"/>
    </row>
    <row r="8" spans="1:17" ht="15" customHeight="1" thickBot="1" x14ac:dyDescent="0.4">
      <c r="B8" s="68"/>
      <c r="C8" s="69"/>
      <c r="D8" s="69"/>
      <c r="E8" s="69"/>
    </row>
    <row r="9" spans="1:17" ht="17" customHeight="1" thickBot="1" x14ac:dyDescent="0.4">
      <c r="B9" s="11" t="s">
        <v>226</v>
      </c>
      <c r="C9" s="391" t="s">
        <v>21</v>
      </c>
      <c r="D9" s="392"/>
    </row>
    <row r="10" spans="1:17" ht="17" customHeight="1" thickBot="1" x14ac:dyDescent="0.4">
      <c r="B10" s="100" t="s">
        <v>48</v>
      </c>
      <c r="C10" s="260" t="s">
        <v>335</v>
      </c>
      <c r="D10" s="261" t="s">
        <v>336</v>
      </c>
    </row>
    <row r="11" spans="1:17" ht="19.25" customHeight="1" thickBot="1" x14ac:dyDescent="0.4">
      <c r="B11" s="93" t="s">
        <v>225</v>
      </c>
      <c r="C11" s="89">
        <v>-1314233</v>
      </c>
      <c r="D11" s="89">
        <v>-788468.34642000007</v>
      </c>
    </row>
    <row r="12" spans="1:17" ht="19.25" customHeight="1" x14ac:dyDescent="0.35">
      <c r="B12" s="77" t="s">
        <v>224</v>
      </c>
      <c r="C12" s="79">
        <v>655915</v>
      </c>
      <c r="D12" s="79">
        <v>755203</v>
      </c>
    </row>
    <row r="13" spans="1:17" ht="19.25" customHeight="1" x14ac:dyDescent="0.35">
      <c r="B13" s="77" t="s">
        <v>127</v>
      </c>
      <c r="C13" s="79">
        <v>11156</v>
      </c>
      <c r="D13" s="79">
        <v>2495.4596699999997</v>
      </c>
    </row>
    <row r="14" spans="1:17" ht="19.25" customHeight="1" x14ac:dyDescent="0.35">
      <c r="B14" s="77" t="s">
        <v>125</v>
      </c>
      <c r="C14" s="79">
        <v>8864</v>
      </c>
      <c r="D14" s="79">
        <v>6391</v>
      </c>
      <c r="E14" s="281"/>
    </row>
    <row r="15" spans="1:17" ht="19.25" customHeight="1" x14ac:dyDescent="0.35">
      <c r="B15" s="77" t="s">
        <v>223</v>
      </c>
      <c r="C15" s="79">
        <v>113521</v>
      </c>
      <c r="D15" s="79">
        <v>52294</v>
      </c>
      <c r="E15" s="281"/>
    </row>
    <row r="16" spans="1:17" ht="19.25" customHeight="1" x14ac:dyDescent="0.35">
      <c r="B16" s="77" t="s">
        <v>222</v>
      </c>
      <c r="C16" s="79">
        <v>14022</v>
      </c>
      <c r="D16" s="79">
        <v>87690</v>
      </c>
      <c r="E16" s="281"/>
    </row>
    <row r="17" spans="2:5" ht="19.25" customHeight="1" x14ac:dyDescent="0.35">
      <c r="B17" s="77" t="s">
        <v>288</v>
      </c>
      <c r="C17" s="79">
        <v>7749</v>
      </c>
      <c r="D17" s="79">
        <v>-938</v>
      </c>
      <c r="E17" s="281"/>
    </row>
    <row r="18" spans="2:5" ht="19.25" customHeight="1" x14ac:dyDescent="0.35">
      <c r="B18" s="77" t="s">
        <v>289</v>
      </c>
      <c r="C18" s="79">
        <v>33</v>
      </c>
      <c r="D18" s="79">
        <v>2</v>
      </c>
      <c r="E18" s="281"/>
    </row>
    <row r="19" spans="2:5" ht="19.25" customHeight="1" x14ac:dyDescent="0.35">
      <c r="B19" s="77" t="s">
        <v>121</v>
      </c>
      <c r="C19" s="79">
        <v>9</v>
      </c>
      <c r="D19" s="79">
        <v>10</v>
      </c>
      <c r="E19" s="281"/>
    </row>
    <row r="20" spans="2:5" ht="19.25" customHeight="1" x14ac:dyDescent="0.35">
      <c r="B20" s="77" t="s">
        <v>117</v>
      </c>
      <c r="C20" s="79">
        <v>-21403</v>
      </c>
      <c r="D20" s="79">
        <v>-6341.39041</v>
      </c>
      <c r="E20" s="281"/>
    </row>
    <row r="21" spans="2:5" ht="19.25" customHeight="1" x14ac:dyDescent="0.35">
      <c r="B21" s="77" t="s">
        <v>116</v>
      </c>
      <c r="C21" s="79">
        <v>278974</v>
      </c>
      <c r="D21" s="79">
        <v>259925</v>
      </c>
      <c r="E21" s="281"/>
    </row>
    <row r="22" spans="2:5" ht="19.25" customHeight="1" x14ac:dyDescent="0.35">
      <c r="B22" s="77" t="s">
        <v>221</v>
      </c>
      <c r="C22" s="79">
        <v>1171</v>
      </c>
      <c r="D22" s="79">
        <v>3609.5843199999999</v>
      </c>
      <c r="E22" s="281"/>
    </row>
    <row r="23" spans="2:5" ht="19.25" customHeight="1" x14ac:dyDescent="0.35">
      <c r="B23" s="77" t="s">
        <v>118</v>
      </c>
      <c r="C23" s="79">
        <v>-149951</v>
      </c>
      <c r="D23" s="79">
        <v>-193345</v>
      </c>
      <c r="E23" s="281"/>
    </row>
    <row r="24" spans="2:5" ht="19.25" customHeight="1" x14ac:dyDescent="0.35">
      <c r="B24" s="77" t="s">
        <v>290</v>
      </c>
      <c r="C24" s="79">
        <v>0</v>
      </c>
      <c r="D24" s="79">
        <v>-1114</v>
      </c>
      <c r="E24" s="281"/>
    </row>
    <row r="25" spans="2:5" ht="19.25" customHeight="1" x14ac:dyDescent="0.35">
      <c r="B25" s="77" t="s">
        <v>309</v>
      </c>
      <c r="C25" s="79">
        <v>-2226423</v>
      </c>
      <c r="D25" s="79">
        <v>-1758307</v>
      </c>
      <c r="E25" s="281"/>
    </row>
    <row r="26" spans="2:5" ht="19.25" customHeight="1" x14ac:dyDescent="0.35">
      <c r="B26" s="77" t="s">
        <v>346</v>
      </c>
      <c r="C26" s="79">
        <v>0</v>
      </c>
      <c r="D26" s="79">
        <v>0</v>
      </c>
      <c r="E26" s="281"/>
    </row>
    <row r="27" spans="2:5" ht="19.25" customHeight="1" x14ac:dyDescent="0.35">
      <c r="B27" s="77" t="s">
        <v>291</v>
      </c>
      <c r="C27" s="79">
        <v>4967</v>
      </c>
      <c r="D27" s="79">
        <v>10298</v>
      </c>
      <c r="E27" s="281"/>
    </row>
    <row r="28" spans="2:5" ht="19.25" customHeight="1" x14ac:dyDescent="0.35">
      <c r="B28" s="77" t="s">
        <v>292</v>
      </c>
      <c r="C28" s="79">
        <v>0</v>
      </c>
      <c r="D28" s="79">
        <v>0</v>
      </c>
      <c r="E28" s="281"/>
    </row>
    <row r="29" spans="2:5" ht="19.25" customHeight="1" thickBot="1" x14ac:dyDescent="0.4">
      <c r="B29" s="77" t="s">
        <v>114</v>
      </c>
      <c r="C29" s="79">
        <v>-12837</v>
      </c>
      <c r="D29" s="79">
        <v>-6341</v>
      </c>
      <c r="E29" s="281"/>
    </row>
    <row r="30" spans="2:5" ht="19.25" customHeight="1" thickBot="1" x14ac:dyDescent="0.4">
      <c r="B30" s="93" t="s">
        <v>220</v>
      </c>
      <c r="C30" s="89">
        <v>1305730</v>
      </c>
      <c r="D30" s="89">
        <v>948625.69820999994</v>
      </c>
      <c r="E30" s="281"/>
    </row>
    <row r="31" spans="2:5" ht="19.25" customHeight="1" x14ac:dyDescent="0.35">
      <c r="B31" s="77" t="s">
        <v>111</v>
      </c>
      <c r="C31" s="79">
        <v>1312487</v>
      </c>
      <c r="D31" s="79">
        <v>1086906</v>
      </c>
      <c r="E31" s="281"/>
    </row>
    <row r="32" spans="2:5" ht="19.25" customHeight="1" x14ac:dyDescent="0.35">
      <c r="B32" s="77" t="s">
        <v>110</v>
      </c>
      <c r="C32" s="79">
        <v>39624</v>
      </c>
      <c r="D32" s="79">
        <v>-8408</v>
      </c>
      <c r="E32" s="281"/>
    </row>
    <row r="33" spans="2:5" ht="19.25" customHeight="1" x14ac:dyDescent="0.35">
      <c r="B33" s="77" t="s">
        <v>109</v>
      </c>
      <c r="C33" s="79">
        <v>-43424</v>
      </c>
      <c r="D33" s="79">
        <v>-43884</v>
      </c>
      <c r="E33" s="281"/>
    </row>
    <row r="34" spans="2:5" ht="19.25" customHeight="1" x14ac:dyDescent="0.35">
      <c r="B34" s="77" t="s">
        <v>108</v>
      </c>
      <c r="C34" s="79">
        <v>-34395</v>
      </c>
      <c r="D34" s="79">
        <v>-24735</v>
      </c>
      <c r="E34" s="281"/>
    </row>
    <row r="35" spans="2:5" ht="19.25" customHeight="1" x14ac:dyDescent="0.35">
      <c r="B35" s="77" t="s">
        <v>219</v>
      </c>
      <c r="C35" s="79">
        <v>-128</v>
      </c>
      <c r="D35" s="79">
        <v>-97.301789999999983</v>
      </c>
      <c r="E35" s="281"/>
    </row>
    <row r="36" spans="2:5" ht="19.25" customHeight="1" x14ac:dyDescent="0.35">
      <c r="B36" s="77" t="s">
        <v>265</v>
      </c>
      <c r="C36" s="79">
        <v>-49327</v>
      </c>
      <c r="D36" s="79">
        <v>-36301</v>
      </c>
      <c r="E36" s="281"/>
    </row>
    <row r="37" spans="2:5" ht="19.25" customHeight="1" x14ac:dyDescent="0.35">
      <c r="B37" s="77" t="s">
        <v>105</v>
      </c>
      <c r="C37" s="79">
        <v>0</v>
      </c>
      <c r="D37" s="79">
        <v>-2481</v>
      </c>
      <c r="E37" s="281"/>
    </row>
    <row r="38" spans="2:5" ht="19.25" customHeight="1" thickBot="1" x14ac:dyDescent="0.4">
      <c r="B38" s="77" t="s">
        <v>4</v>
      </c>
      <c r="C38" s="79">
        <v>80893</v>
      </c>
      <c r="D38" s="79">
        <v>-22374</v>
      </c>
      <c r="E38" s="281"/>
    </row>
    <row r="39" spans="2:5" ht="19.25" customHeight="1" thickBot="1" x14ac:dyDescent="0.4">
      <c r="B39" s="93" t="s">
        <v>218</v>
      </c>
      <c r="C39" s="89">
        <v>191770</v>
      </c>
      <c r="D39" s="89">
        <v>-59096.867789999858</v>
      </c>
      <c r="E39" s="281"/>
    </row>
    <row r="40" spans="2:5" ht="19.25" customHeight="1" x14ac:dyDescent="0.35">
      <c r="B40" s="77" t="s">
        <v>103</v>
      </c>
      <c r="C40" s="79">
        <v>85528</v>
      </c>
      <c r="D40" s="79">
        <v>-15590</v>
      </c>
      <c r="E40" s="281"/>
    </row>
    <row r="41" spans="2:5" ht="19.25" customHeight="1" x14ac:dyDescent="0.35">
      <c r="B41" s="77" t="s">
        <v>102</v>
      </c>
      <c r="C41" s="79">
        <v>194128</v>
      </c>
      <c r="D41" s="79">
        <v>18253.289629999996</v>
      </c>
      <c r="E41" s="281"/>
    </row>
    <row r="42" spans="2:5" ht="19.25" customHeight="1" x14ac:dyDescent="0.35">
      <c r="B42" s="77" t="s">
        <v>293</v>
      </c>
      <c r="C42" s="79">
        <v>-30283</v>
      </c>
      <c r="D42" s="79">
        <v>-25873.337909999995</v>
      </c>
      <c r="E42" s="281"/>
    </row>
    <row r="43" spans="2:5" ht="19.25" customHeight="1" x14ac:dyDescent="0.35">
      <c r="B43" s="77" t="s">
        <v>101</v>
      </c>
      <c r="C43" s="79">
        <v>-13937</v>
      </c>
      <c r="D43" s="79">
        <v>-13370</v>
      </c>
      <c r="E43" s="281"/>
    </row>
    <row r="44" spans="2:5" ht="19.25" customHeight="1" x14ac:dyDescent="0.35">
      <c r="B44" s="77" t="s">
        <v>100</v>
      </c>
      <c r="C44" s="79">
        <v>14038</v>
      </c>
      <c r="D44" s="79">
        <v>9995.7174699999996</v>
      </c>
      <c r="E44" s="281"/>
    </row>
    <row r="45" spans="2:5" ht="19.25" customHeight="1" x14ac:dyDescent="0.35">
      <c r="B45" s="77" t="s">
        <v>331</v>
      </c>
      <c r="C45" s="79">
        <v>-9197</v>
      </c>
      <c r="D45" s="79">
        <v>0</v>
      </c>
      <c r="E45" s="281"/>
    </row>
    <row r="46" spans="2:5" ht="19.25" customHeight="1" x14ac:dyDescent="0.35">
      <c r="B46" s="77" t="s">
        <v>332</v>
      </c>
      <c r="C46" s="79">
        <v>0</v>
      </c>
      <c r="D46" s="79">
        <v>0</v>
      </c>
      <c r="E46" s="281"/>
    </row>
    <row r="47" spans="2:5" ht="19.25" customHeight="1" x14ac:dyDescent="0.35">
      <c r="B47" s="77" t="s">
        <v>99</v>
      </c>
      <c r="C47" s="79">
        <v>-9700</v>
      </c>
      <c r="D47" s="79">
        <v>-4189</v>
      </c>
      <c r="E47" s="281"/>
    </row>
    <row r="48" spans="2:5" ht="19.25" customHeight="1" x14ac:dyDescent="0.35">
      <c r="B48" s="77" t="s">
        <v>217</v>
      </c>
      <c r="C48" s="79">
        <v>0</v>
      </c>
      <c r="D48" s="79">
        <v>0</v>
      </c>
      <c r="E48" s="281"/>
    </row>
    <row r="49" spans="2:5" ht="19.25" customHeight="1" x14ac:dyDescent="0.35">
      <c r="B49" s="77" t="s">
        <v>216</v>
      </c>
      <c r="C49" s="79">
        <v>-620</v>
      </c>
      <c r="D49" s="79">
        <v>-620</v>
      </c>
      <c r="E49" s="281"/>
    </row>
    <row r="50" spans="2:5" ht="19.25" customHeight="1" thickBot="1" x14ac:dyDescent="0.4">
      <c r="B50" s="77" t="s">
        <v>4</v>
      </c>
      <c r="C50" s="79">
        <v>-38187</v>
      </c>
      <c r="D50" s="79">
        <v>-27703.536979999859</v>
      </c>
      <c r="E50" s="281"/>
    </row>
    <row r="51" spans="2:5" ht="19.25" customHeight="1" thickBot="1" x14ac:dyDescent="0.4">
      <c r="B51" s="86" t="s">
        <v>215</v>
      </c>
      <c r="C51" s="87">
        <v>183267</v>
      </c>
      <c r="D51" s="87">
        <v>101060.48400000001</v>
      </c>
      <c r="E51" s="281"/>
    </row>
    <row r="52" spans="2:5" ht="19.25" customHeight="1" thickBot="1" x14ac:dyDescent="0.4">
      <c r="B52" s="93" t="s">
        <v>95</v>
      </c>
      <c r="C52" s="89">
        <v>162830</v>
      </c>
      <c r="D52" s="89">
        <v>554787.46771999996</v>
      </c>
      <c r="E52" s="281"/>
    </row>
    <row r="53" spans="2:5" ht="19.25" customHeight="1" x14ac:dyDescent="0.35">
      <c r="B53" s="77" t="s">
        <v>112</v>
      </c>
      <c r="C53" s="79">
        <v>-582</v>
      </c>
      <c r="D53" s="79">
        <v>8654</v>
      </c>
      <c r="E53" s="281"/>
    </row>
    <row r="54" spans="2:5" ht="19.25" customHeight="1" x14ac:dyDescent="0.35">
      <c r="B54" s="77" t="s">
        <v>214</v>
      </c>
      <c r="C54" s="79">
        <v>-1313255</v>
      </c>
      <c r="D54" s="79">
        <v>-141763.60959000001</v>
      </c>
      <c r="E54" s="281"/>
    </row>
    <row r="55" spans="2:5" ht="19.25" customHeight="1" x14ac:dyDescent="0.35">
      <c r="B55" s="77" t="s">
        <v>93</v>
      </c>
      <c r="C55" s="79">
        <v>1478011</v>
      </c>
      <c r="D55" s="79">
        <v>651226</v>
      </c>
      <c r="E55" s="281"/>
    </row>
    <row r="56" spans="2:5" ht="19.25" customHeight="1" x14ac:dyDescent="0.35">
      <c r="B56" s="77" t="s">
        <v>294</v>
      </c>
      <c r="C56" s="79">
        <v>-1190</v>
      </c>
      <c r="D56" s="79">
        <v>-7002</v>
      </c>
      <c r="E56" s="281"/>
    </row>
    <row r="57" spans="2:5" ht="19.25" customHeight="1" x14ac:dyDescent="0.35">
      <c r="B57" s="77" t="s">
        <v>91</v>
      </c>
      <c r="C57" s="79">
        <v>-154</v>
      </c>
      <c r="D57" s="79">
        <v>-2127</v>
      </c>
      <c r="E57" s="281"/>
    </row>
    <row r="58" spans="2:5" ht="19.25" customHeight="1" x14ac:dyDescent="0.35">
      <c r="B58" s="77" t="s">
        <v>90</v>
      </c>
      <c r="C58" s="79">
        <v>0</v>
      </c>
      <c r="D58" s="79">
        <v>0</v>
      </c>
      <c r="E58" s="281"/>
    </row>
    <row r="59" spans="2:5" ht="19.25" customHeight="1" thickBot="1" x14ac:dyDescent="0.4">
      <c r="B59" s="77" t="s">
        <v>89</v>
      </c>
      <c r="C59" s="79">
        <v>0</v>
      </c>
      <c r="D59" s="79">
        <v>45800.077310000001</v>
      </c>
      <c r="E59" s="281"/>
    </row>
    <row r="60" spans="2:5" ht="19.25" customHeight="1" thickBot="1" x14ac:dyDescent="0.4">
      <c r="B60" s="93" t="s">
        <v>88</v>
      </c>
      <c r="C60" s="89">
        <v>674195</v>
      </c>
      <c r="D60" s="89">
        <v>492526.04827999999</v>
      </c>
      <c r="E60" s="281"/>
    </row>
    <row r="61" spans="2:5" ht="19.25" customHeight="1" x14ac:dyDescent="0.35">
      <c r="B61" s="77" t="s">
        <v>213</v>
      </c>
      <c r="C61" s="79">
        <v>1319448</v>
      </c>
      <c r="D61" s="79">
        <v>547896</v>
      </c>
      <c r="E61" s="281"/>
    </row>
    <row r="62" spans="2:5" ht="19.25" customHeight="1" x14ac:dyDescent="0.35">
      <c r="B62" s="77" t="s">
        <v>212</v>
      </c>
      <c r="C62" s="79">
        <v>-437901</v>
      </c>
      <c r="D62" s="79">
        <v>-18905</v>
      </c>
      <c r="E62" s="281"/>
    </row>
    <row r="63" spans="2:5" ht="19.25" customHeight="1" x14ac:dyDescent="0.35">
      <c r="B63" s="77" t="s">
        <v>211</v>
      </c>
      <c r="C63" s="79">
        <v>-65192</v>
      </c>
      <c r="D63" s="79">
        <v>-32467</v>
      </c>
      <c r="E63" s="281"/>
    </row>
    <row r="64" spans="2:5" ht="19.25" customHeight="1" x14ac:dyDescent="0.35">
      <c r="B64" s="77" t="s">
        <v>210</v>
      </c>
      <c r="C64" s="79">
        <v>-5632</v>
      </c>
      <c r="D64" s="79">
        <v>-3972</v>
      </c>
      <c r="E64" s="281"/>
    </row>
    <row r="65" spans="2:5" ht="19.25" customHeight="1" x14ac:dyDescent="0.35">
      <c r="B65" s="77" t="s">
        <v>82</v>
      </c>
      <c r="C65" s="79">
        <v>0</v>
      </c>
      <c r="D65" s="79">
        <v>0</v>
      </c>
      <c r="E65" s="281"/>
    </row>
    <row r="66" spans="2:5" ht="19.25" customHeight="1" thickBot="1" x14ac:dyDescent="0.4">
      <c r="B66" s="77" t="s">
        <v>285</v>
      </c>
      <c r="C66" s="79">
        <v>-136528</v>
      </c>
      <c r="D66" s="79">
        <v>-25.951720000000002</v>
      </c>
      <c r="E66" s="281"/>
    </row>
    <row r="67" spans="2:5" ht="19.25" customHeight="1" thickBot="1" x14ac:dyDescent="0.4">
      <c r="B67" s="93" t="s">
        <v>80</v>
      </c>
      <c r="C67" s="89">
        <v>1020292</v>
      </c>
      <c r="D67" s="89">
        <v>1148374</v>
      </c>
      <c r="E67" s="281"/>
    </row>
    <row r="68" spans="2:5" ht="17.5" customHeight="1" x14ac:dyDescent="0.35">
      <c r="B68" s="77" t="s">
        <v>79</v>
      </c>
      <c r="C68" s="79">
        <v>245819</v>
      </c>
      <c r="D68" s="79">
        <v>336523</v>
      </c>
      <c r="E68" s="281"/>
    </row>
    <row r="69" spans="2:5" ht="17.5" customHeight="1" thickBot="1" x14ac:dyDescent="0.4">
      <c r="B69" s="77" t="s">
        <v>77</v>
      </c>
      <c r="C69" s="79">
        <v>1266111</v>
      </c>
      <c r="D69" s="79">
        <v>1484897</v>
      </c>
      <c r="E69" s="281"/>
    </row>
    <row r="70" spans="2:5" ht="17.5" customHeight="1" thickBot="1" x14ac:dyDescent="0.4">
      <c r="B70" s="86" t="s">
        <v>209</v>
      </c>
      <c r="C70" s="87">
        <v>1020292</v>
      </c>
      <c r="D70" s="87">
        <v>1148374</v>
      </c>
      <c r="E70" s="281"/>
    </row>
    <row r="71" spans="2:5" ht="17.5" customHeight="1" x14ac:dyDescent="0.35">
      <c r="C71" s="195"/>
      <c r="D71" s="195"/>
      <c r="E71" s="281"/>
    </row>
    <row r="72" spans="2:5" ht="17.5" customHeight="1" x14ac:dyDescent="0.35">
      <c r="C72" s="195"/>
      <c r="D72" s="195"/>
      <c r="E72" s="281"/>
    </row>
    <row r="73" spans="2:5" ht="17.5" customHeight="1" x14ac:dyDescent="0.35">
      <c r="C73" s="195"/>
      <c r="D73" s="195"/>
      <c r="E73" s="281"/>
    </row>
    <row r="74" spans="2:5" ht="17.5" customHeight="1" x14ac:dyDescent="0.35">
      <c r="C74" s="195"/>
      <c r="D74" s="195"/>
      <c r="E74" s="281"/>
    </row>
    <row r="75" spans="2:5" ht="17.5" customHeight="1" x14ac:dyDescent="0.35">
      <c r="C75" s="195"/>
      <c r="D75" s="195"/>
      <c r="E75" s="281"/>
    </row>
    <row r="76" spans="2:5" ht="17.5" customHeight="1" x14ac:dyDescent="0.35">
      <c r="C76" s="195"/>
      <c r="D76" s="195"/>
      <c r="E76" s="281"/>
    </row>
    <row r="77" spans="2:5" ht="17.5" customHeight="1" x14ac:dyDescent="0.35">
      <c r="C77" s="195"/>
      <c r="D77" s="195"/>
      <c r="E77" s="281"/>
    </row>
    <row r="78" spans="2:5" ht="17.5" customHeight="1" x14ac:dyDescent="0.35">
      <c r="C78" s="195"/>
      <c r="D78" s="195"/>
      <c r="E78" s="281"/>
    </row>
    <row r="79" spans="2:5" ht="17.5" customHeight="1" x14ac:dyDescent="0.35">
      <c r="C79" s="195"/>
      <c r="D79" s="195"/>
      <c r="E79" s="281"/>
    </row>
    <row r="80" spans="2:5" ht="17.5" customHeight="1" x14ac:dyDescent="0.35">
      <c r="C80" s="195"/>
      <c r="D80" s="195"/>
      <c r="E80" s="281"/>
    </row>
    <row r="81" spans="3:5" ht="17.5" customHeight="1" x14ac:dyDescent="0.35">
      <c r="C81" s="195"/>
      <c r="D81" s="195"/>
      <c r="E81" s="281"/>
    </row>
    <row r="82" spans="3:5" ht="17.5" customHeight="1" x14ac:dyDescent="0.35">
      <c r="C82" s="195"/>
      <c r="D82" s="195"/>
      <c r="E82" s="281"/>
    </row>
    <row r="83" spans="3:5" ht="17.5" customHeight="1" x14ac:dyDescent="0.35">
      <c r="C83" s="195"/>
      <c r="D83" s="195"/>
      <c r="E83" s="281"/>
    </row>
    <row r="84" spans="3:5" ht="17.5" customHeight="1" x14ac:dyDescent="0.35">
      <c r="C84" s="195"/>
      <c r="D84" s="195"/>
      <c r="E84" s="281"/>
    </row>
    <row r="85" spans="3:5" ht="17.5" customHeight="1" x14ac:dyDescent="0.35">
      <c r="C85" s="195"/>
      <c r="D85" s="195"/>
      <c r="E85" s="281"/>
    </row>
    <row r="86" spans="3:5" ht="17.5" customHeight="1" x14ac:dyDescent="0.35">
      <c r="C86" s="195"/>
      <c r="D86" s="195"/>
      <c r="E86" s="281"/>
    </row>
    <row r="87" spans="3:5" ht="17" customHeight="1" x14ac:dyDescent="0.35"/>
    <row r="88" spans="3:5" ht="17" customHeight="1" x14ac:dyDescent="0.35"/>
  </sheetData>
  <mergeCells count="1">
    <mergeCell ref="C9:D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5A66C-972E-4C18-943B-EDD196023B6B}">
  <sheetPr>
    <tabColor rgb="FF0099FF"/>
  </sheetPr>
  <dimension ref="A1:AM27"/>
  <sheetViews>
    <sheetView showGridLines="0" zoomScaleNormal="100" workbookViewId="0">
      <pane xSplit="2" ySplit="5" topLeftCell="C6" activePane="bottomRight" state="frozen"/>
      <selection activeCell="D3" sqref="D3:D4"/>
      <selection pane="topRight" activeCell="D3" sqref="D3:D4"/>
      <selection pane="bottomLeft" activeCell="D3" sqref="D3:D4"/>
      <selection pane="bottomRight" activeCell="C6" sqref="C6"/>
    </sheetView>
  </sheetViews>
  <sheetFormatPr defaultColWidth="0" defaultRowHeight="15.5" zeroHeight="1" x14ac:dyDescent="0.35"/>
  <cols>
    <col min="1" max="1" width="1.54296875" style="73" customWidth="1"/>
    <col min="2" max="2" width="37.81640625" style="43" customWidth="1"/>
    <col min="3" max="5" width="11.81640625" style="43" customWidth="1"/>
    <col min="6" max="6" width="5.54296875" style="43" customWidth="1"/>
    <col min="7" max="7" width="8.81640625" style="43" customWidth="1"/>
    <col min="8" max="8" width="4.08984375" style="43" customWidth="1"/>
    <col min="9" max="9" width="33.36328125" style="43" customWidth="1"/>
    <col min="10" max="11" width="10.54296875" style="43" customWidth="1"/>
    <col min="12" max="12" width="10.6328125" style="43" customWidth="1"/>
    <col min="13" max="14" width="8.81640625" style="43" customWidth="1"/>
    <col min="15" max="36" width="0" style="43" hidden="1" customWidth="1"/>
    <col min="37" max="39" width="0" style="43" hidden="1"/>
    <col min="40" max="16384" width="8.81640625" style="43" hidden="1"/>
  </cols>
  <sheetData>
    <row r="1" spans="1:14" ht="3.5" customHeight="1" thickBot="1" x14ac:dyDescent="0.4">
      <c r="A1" s="43"/>
    </row>
    <row r="2" spans="1:14" customFormat="1" x14ac:dyDescent="0.35">
      <c r="A2" s="45"/>
      <c r="B2" s="46"/>
      <c r="C2" s="47"/>
      <c r="D2" s="47"/>
      <c r="E2" s="47"/>
      <c r="F2" s="49"/>
      <c r="G2" s="49"/>
      <c r="H2" s="49"/>
      <c r="I2" s="49"/>
      <c r="J2" s="49"/>
      <c r="K2" s="49"/>
      <c r="L2" s="49"/>
      <c r="M2" s="50"/>
    </row>
    <row r="3" spans="1:14" customFormat="1" x14ac:dyDescent="0.35">
      <c r="A3" s="45"/>
      <c r="B3" s="51"/>
      <c r="C3" s="52" t="s">
        <v>310</v>
      </c>
      <c r="D3" s="53">
        <v>45352</v>
      </c>
      <c r="E3" s="52"/>
      <c r="F3" s="52"/>
      <c r="G3" s="52"/>
      <c r="H3" s="52"/>
      <c r="I3" s="52"/>
      <c r="J3" s="52"/>
      <c r="K3" s="52"/>
      <c r="L3" s="52"/>
      <c r="M3" s="54"/>
    </row>
    <row r="4" spans="1:14" customFormat="1" x14ac:dyDescent="0.35">
      <c r="A4" s="45"/>
      <c r="B4" s="51"/>
      <c r="C4" s="52" t="s">
        <v>311</v>
      </c>
      <c r="D4" s="55" t="s">
        <v>335</v>
      </c>
      <c r="E4" s="56"/>
      <c r="F4" s="52"/>
      <c r="G4" s="52"/>
      <c r="H4" s="52"/>
      <c r="I4" s="52"/>
      <c r="J4" s="52"/>
      <c r="K4" s="52"/>
      <c r="L4" s="52"/>
      <c r="M4" s="54"/>
    </row>
    <row r="5" spans="1:14" customFormat="1" ht="16" thickBot="1" x14ac:dyDescent="0.4">
      <c r="A5" s="45"/>
      <c r="B5" s="57"/>
      <c r="C5" s="58"/>
      <c r="D5" s="58"/>
      <c r="E5" s="58"/>
      <c r="F5" s="59"/>
      <c r="G5" s="59"/>
      <c r="H5" s="59"/>
      <c r="I5" s="59"/>
      <c r="J5" s="59"/>
      <c r="K5" s="59"/>
      <c r="L5" s="59"/>
      <c r="M5" s="60"/>
    </row>
    <row r="6" spans="1:14" x14ac:dyDescent="0.35">
      <c r="A6" s="43"/>
      <c r="I6" s="374" t="s">
        <v>312</v>
      </c>
      <c r="J6" s="374"/>
      <c r="K6" s="374"/>
      <c r="L6" s="374"/>
      <c r="M6" s="374"/>
    </row>
    <row r="7" spans="1:14" x14ac:dyDescent="0.35">
      <c r="A7" s="43"/>
    </row>
    <row r="8" spans="1:14" x14ac:dyDescent="0.35">
      <c r="A8" s="43"/>
      <c r="B8" s="61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</row>
    <row r="9" spans="1:14" ht="16" thickBot="1" x14ac:dyDescent="0.4">
      <c r="A9" s="76"/>
      <c r="B9" s="68"/>
      <c r="C9" s="69"/>
      <c r="D9" s="69"/>
      <c r="E9" s="69"/>
      <c r="G9" s="65"/>
    </row>
    <row r="10" spans="1:14" ht="16" thickBot="1" x14ac:dyDescent="0.4">
      <c r="A10" s="76"/>
      <c r="B10" s="11" t="s">
        <v>296</v>
      </c>
      <c r="C10" s="375" t="s">
        <v>21</v>
      </c>
      <c r="D10" s="376"/>
      <c r="E10" s="376"/>
      <c r="F10" s="95"/>
      <c r="G10" s="65"/>
      <c r="I10" s="11" t="str">
        <f>B10</f>
        <v xml:space="preserve">O&amp;M Costs and Expenses </v>
      </c>
      <c r="J10" s="370" t="str">
        <f>C10</f>
        <v>Consolidated</v>
      </c>
      <c r="K10" s="371">
        <f>D10</f>
        <v>0</v>
      </c>
      <c r="L10" s="371">
        <f>E10</f>
        <v>0</v>
      </c>
    </row>
    <row r="11" spans="1:14" x14ac:dyDescent="0.35">
      <c r="A11" s="76"/>
      <c r="B11" s="74" t="s">
        <v>20</v>
      </c>
      <c r="C11" s="12" t="s">
        <v>335</v>
      </c>
      <c r="D11" s="75" t="s">
        <v>336</v>
      </c>
      <c r="E11" s="12" t="s">
        <v>19</v>
      </c>
      <c r="F11" s="96"/>
      <c r="G11" s="65"/>
      <c r="I11" s="74" t="str">
        <f>B11</f>
        <v>(R$ million)</v>
      </c>
      <c r="J11" s="12" t="str">
        <f>C11</f>
        <v>1Q24</v>
      </c>
      <c r="K11" s="75" t="s">
        <v>315</v>
      </c>
      <c r="L11" s="12" t="s">
        <v>19</v>
      </c>
    </row>
    <row r="12" spans="1:14" x14ac:dyDescent="0.35">
      <c r="A12" s="76"/>
      <c r="B12" s="77" t="s">
        <v>44</v>
      </c>
      <c r="C12" s="78">
        <v>-98.448118789999995</v>
      </c>
      <c r="D12" s="79">
        <v>-89.713540330000001</v>
      </c>
      <c r="E12" s="80">
        <f>IF(OR(AND(D12&gt;0,C12&lt;0),AND(D12&lt;0,C12&gt;0)),"n.a",IFERROR(C12/D12-1,"N.A."))</f>
        <v>9.7360759901693239E-2</v>
      </c>
      <c r="F12" s="96"/>
      <c r="G12" s="65"/>
      <c r="I12" s="77" t="str">
        <f>B12</f>
        <v>Personnel</v>
      </c>
      <c r="J12" s="78">
        <f>C12</f>
        <v>-98.448118789999995</v>
      </c>
      <c r="K12" s="79">
        <v>-106.95724131</v>
      </c>
      <c r="L12" s="80">
        <f t="shared" ref="L12:L23" si="0">J12/K12-1</f>
        <v>-7.9556301338565283E-2</v>
      </c>
    </row>
    <row r="13" spans="1:14" x14ac:dyDescent="0.35">
      <c r="A13" s="76"/>
      <c r="B13" s="77" t="s">
        <v>43</v>
      </c>
      <c r="C13" s="78">
        <v>-3.66</v>
      </c>
      <c r="D13" s="79">
        <v>-5.452</v>
      </c>
      <c r="E13" s="80">
        <f>IF(OR(AND(D13&gt;0,C13&lt;0),AND(D13&lt;0,C13&gt;0)),"n.a",IFERROR(C13/D13-1,"N.A."))</f>
        <v>-0.32868672046955238</v>
      </c>
      <c r="F13" s="96"/>
      <c r="G13" s="65"/>
      <c r="I13" s="77" t="str">
        <f t="shared" ref="I13:I23" si="1">B13</f>
        <v>Material</v>
      </c>
      <c r="J13" s="78">
        <f t="shared" ref="J13:J23" si="2">C13</f>
        <v>-3.66</v>
      </c>
      <c r="K13" s="79">
        <v>-8.5299999999999994</v>
      </c>
      <c r="L13" s="80">
        <f t="shared" si="0"/>
        <v>-0.57092614302461897</v>
      </c>
    </row>
    <row r="14" spans="1:14" x14ac:dyDescent="0.35">
      <c r="A14" s="76"/>
      <c r="B14" s="77" t="s">
        <v>42</v>
      </c>
      <c r="C14" s="78">
        <v>-43.520823529000005</v>
      </c>
      <c r="D14" s="79">
        <v>-42.65103251</v>
      </c>
      <c r="E14" s="80">
        <f>IF(OR(AND(D14&gt;0,C14&lt;0),AND(D14&lt;0,C14&gt;0)),"n.a",IFERROR(C14/D14-1,"N.A."))</f>
        <v>2.0393199597127598E-2</v>
      </c>
      <c r="F14" s="96"/>
      <c r="G14" s="65"/>
      <c r="I14" s="77" t="str">
        <f t="shared" si="1"/>
        <v>Services</v>
      </c>
      <c r="J14" s="78">
        <f t="shared" si="2"/>
        <v>-43.520823529000005</v>
      </c>
      <c r="K14" s="79">
        <v>-75.259187120000007</v>
      </c>
      <c r="L14" s="80">
        <f t="shared" si="0"/>
        <v>-0.42172078659836576</v>
      </c>
    </row>
    <row r="15" spans="1:14" ht="16" thickBot="1" x14ac:dyDescent="0.4">
      <c r="A15" s="76"/>
      <c r="B15" s="82" t="s">
        <v>4</v>
      </c>
      <c r="C15" s="83">
        <v>-24.021999999999998</v>
      </c>
      <c r="D15" s="84">
        <v>-22.043999999999997</v>
      </c>
      <c r="E15" s="85">
        <f>IF(OR(AND(D15&gt;0,C15&lt;0),AND(D15&lt;0,C15&gt;0)),"n.a",IFERROR(C15/D15-1,"N.A."))</f>
        <v>8.972963164579939E-2</v>
      </c>
      <c r="F15" s="97"/>
      <c r="G15" s="65"/>
      <c r="I15" s="82" t="str">
        <f t="shared" si="1"/>
        <v>Others</v>
      </c>
      <c r="J15" s="83">
        <f t="shared" si="2"/>
        <v>-24.021999999999998</v>
      </c>
      <c r="K15" s="84">
        <v>-23.651</v>
      </c>
      <c r="L15" s="85">
        <f t="shared" si="0"/>
        <v>1.5686440319648165E-2</v>
      </c>
    </row>
    <row r="16" spans="1:14" ht="16" thickBot="1" x14ac:dyDescent="0.4">
      <c r="A16" s="76"/>
      <c r="B16" s="86" t="s">
        <v>297</v>
      </c>
      <c r="C16" s="87">
        <v>-169.65094231899999</v>
      </c>
      <c r="D16" s="87">
        <v>-159.86057283999997</v>
      </c>
      <c r="E16" s="88">
        <f>IF(OR(AND(D16&gt;0,C16&lt;0),AND(D16&lt;0,C16&gt;0)),"n.a",IFERROR(C16/D16-1,"N.A."))</f>
        <v>6.124317775840149E-2</v>
      </c>
      <c r="F16" s="96"/>
      <c r="G16" s="65"/>
      <c r="I16" s="86" t="str">
        <f t="shared" si="1"/>
        <v>Manageable Fixed Costs (PMSO)</v>
      </c>
      <c r="J16" s="87">
        <f t="shared" si="2"/>
        <v>-169.65094231899999</v>
      </c>
      <c r="K16" s="87">
        <v>-214.39742843000002</v>
      </c>
      <c r="L16" s="88">
        <f t="shared" si="0"/>
        <v>-0.20870812881792367</v>
      </c>
    </row>
    <row r="17" spans="1:13" x14ac:dyDescent="0.35">
      <c r="A17" s="76"/>
      <c r="B17" s="90" t="s">
        <v>298</v>
      </c>
      <c r="C17" s="91">
        <v>-2.1764710000002907E-3</v>
      </c>
      <c r="D17" s="91">
        <v>-1.0299674900000002</v>
      </c>
      <c r="E17" s="92">
        <f>IF(OR(AND(D17&gt;0,C17&lt;0),AND(D17&lt;0,C17&gt;0)),"n.a",IFERROR(C17/D17-1,"N.A."))</f>
        <v>-0.99788685466179106</v>
      </c>
      <c r="F17" s="98"/>
      <c r="G17" s="65"/>
      <c r="I17" s="90" t="str">
        <f t="shared" si="1"/>
        <v>Non-recurring</v>
      </c>
      <c r="J17" s="91">
        <f t="shared" si="2"/>
        <v>-2.1764710000002907E-3</v>
      </c>
      <c r="K17" s="91">
        <v>-3.112812879999999</v>
      </c>
      <c r="L17" s="92">
        <f t="shared" si="0"/>
        <v>-0.99930080249475184</v>
      </c>
    </row>
    <row r="18" spans="1:13" ht="16" thickBot="1" x14ac:dyDescent="0.4">
      <c r="A18" s="76"/>
      <c r="B18" s="77" t="s">
        <v>299</v>
      </c>
      <c r="C18" s="78">
        <v>-11.155881209999999</v>
      </c>
      <c r="D18" s="79">
        <v>-2.4954596699999998</v>
      </c>
      <c r="E18" s="80">
        <f>IF(OR(AND(D18&gt;0,C18&lt;0),AND(D18&lt;0,C18&gt;0)),"n.a",IFERROR(C18/D18-1,"N.A."))</f>
        <v>3.4704714502558955</v>
      </c>
      <c r="F18" s="98"/>
      <c r="G18" s="65"/>
      <c r="I18" s="77" t="str">
        <f t="shared" si="1"/>
        <v>Private Pension Entity</v>
      </c>
      <c r="J18" s="78">
        <f t="shared" si="2"/>
        <v>-11.155881209999999</v>
      </c>
      <c r="K18" s="79">
        <v>-5.9387586899999993</v>
      </c>
      <c r="L18" s="80">
        <f t="shared" si="0"/>
        <v>0.8784870361519943</v>
      </c>
    </row>
    <row r="19" spans="1:13" ht="16" thickBot="1" x14ac:dyDescent="0.4">
      <c r="A19" s="76"/>
      <c r="B19" s="86" t="s">
        <v>300</v>
      </c>
      <c r="C19" s="87">
        <v>-180.809</v>
      </c>
      <c r="D19" s="87">
        <v>-163.38599999999997</v>
      </c>
      <c r="E19" s="88">
        <f>IF(OR(AND(D19&gt;0,C19&lt;0),AND(D19&lt;0,C19&gt;0)),"n.a",IFERROR(C19/D19-1,"N.A."))</f>
        <v>0.10663704356554438</v>
      </c>
      <c r="F19" s="98"/>
      <c r="G19" s="65"/>
      <c r="I19" s="86" t="str">
        <f t="shared" si="1"/>
        <v>Fixed Costs (PMSO)</v>
      </c>
      <c r="J19" s="87">
        <f t="shared" si="2"/>
        <v>-180.809</v>
      </c>
      <c r="K19" s="87">
        <v>-223.44900000000001</v>
      </c>
      <c r="L19" s="88">
        <f t="shared" si="0"/>
        <v>-0.19082654207447791</v>
      </c>
    </row>
    <row r="20" spans="1:13" x14ac:dyDescent="0.35">
      <c r="A20" s="76"/>
      <c r="B20" s="77" t="s">
        <v>301</v>
      </c>
      <c r="C20" s="78">
        <v>-9.07</v>
      </c>
      <c r="D20" s="79">
        <v>-1.8879999999999999</v>
      </c>
      <c r="E20" s="80">
        <f>IF(OR(AND(D20&gt;0,C20&lt;0),AND(D20&lt;0,C20&gt;0)),"n.a",IFERROR(C20/D20-1,"N.A."))</f>
        <v>3.804025423728814</v>
      </c>
      <c r="F20" s="98"/>
      <c r="G20" s="65"/>
      <c r="I20" s="77" t="str">
        <f t="shared" si="1"/>
        <v>Contingences</v>
      </c>
      <c r="J20" s="78">
        <f t="shared" si="2"/>
        <v>-9.07</v>
      </c>
      <c r="K20" s="79">
        <v>-7.5919999999999996</v>
      </c>
      <c r="L20" s="80">
        <f t="shared" si="0"/>
        <v>0.19467860906217083</v>
      </c>
    </row>
    <row r="21" spans="1:13" ht="16" thickBot="1" x14ac:dyDescent="0.4">
      <c r="A21" s="76"/>
      <c r="B21" s="82" t="s">
        <v>41</v>
      </c>
      <c r="C21" s="83">
        <v>-168.79400000000001</v>
      </c>
      <c r="D21" s="84">
        <v>-167.39</v>
      </c>
      <c r="E21" s="85">
        <f>IF(OR(AND(D21&gt;0,C21&lt;0),AND(D21&lt;0,C21&gt;0)),"n.a",IFERROR(C21/D21-1,"N.A."))</f>
        <v>8.3875978254377426E-3</v>
      </c>
      <c r="F21" s="97"/>
      <c r="G21" s="65"/>
      <c r="I21" s="82" t="str">
        <f t="shared" si="1"/>
        <v>Depreciation</v>
      </c>
      <c r="J21" s="83">
        <f t="shared" si="2"/>
        <v>-168.79400000000001</v>
      </c>
      <c r="K21" s="84">
        <v>-169.83099999999999</v>
      </c>
      <c r="L21" s="85">
        <f t="shared" si="0"/>
        <v>-6.1060701520921912E-3</v>
      </c>
    </row>
    <row r="22" spans="1:13" ht="16" thickBot="1" x14ac:dyDescent="0.4">
      <c r="B22" s="93" t="s">
        <v>302</v>
      </c>
      <c r="C22" s="89">
        <v>-177.864</v>
      </c>
      <c r="D22" s="89">
        <v>-169.27799999999999</v>
      </c>
      <c r="E22" s="94">
        <f>IF(OR(AND(D22&gt;0,C22&lt;0),AND(D22&lt;0,C22&gt;0)),"n.a",IFERROR(C22/D22-1,"N.A."))</f>
        <v>5.0721298692092409E-2</v>
      </c>
      <c r="G22" s="65"/>
      <c r="I22" s="93" t="str">
        <f t="shared" si="1"/>
        <v>Other costs and expenses</v>
      </c>
      <c r="J22" s="89">
        <f t="shared" si="2"/>
        <v>-177.864</v>
      </c>
      <c r="K22" s="89">
        <v>-177.423</v>
      </c>
      <c r="L22" s="94">
        <f t="shared" si="0"/>
        <v>2.4855852961567226E-3</v>
      </c>
    </row>
    <row r="23" spans="1:13" ht="16" thickBot="1" x14ac:dyDescent="0.4">
      <c r="B23" s="86" t="s">
        <v>303</v>
      </c>
      <c r="C23" s="87">
        <v>-358.673</v>
      </c>
      <c r="D23" s="87">
        <v>-332.66399999999999</v>
      </c>
      <c r="E23" s="88">
        <f>IF(OR(AND(D23&gt;0,C23&lt;0),AND(D23&lt;0,C23&gt;0)),"n.a",IFERROR(C23/D23-1,"N.A."))</f>
        <v>7.8183993458865508E-2</v>
      </c>
      <c r="G23" s="65"/>
      <c r="I23" s="86" t="str">
        <f t="shared" si="1"/>
        <v xml:space="preserve">Total </v>
      </c>
      <c r="J23" s="87">
        <f t="shared" si="2"/>
        <v>-358.673</v>
      </c>
      <c r="K23" s="87">
        <v>-400.87200000000001</v>
      </c>
      <c r="L23" s="88">
        <f t="shared" si="0"/>
        <v>-0.10526801572571798</v>
      </c>
      <c r="M23" s="81"/>
    </row>
    <row r="24" spans="1:13" x14ac:dyDescent="0.35">
      <c r="G24" s="65"/>
    </row>
    <row r="25" spans="1:13" x14ac:dyDescent="0.35">
      <c r="B25" s="73"/>
      <c r="C25" s="73"/>
      <c r="D25" s="73"/>
      <c r="E25" s="73"/>
      <c r="G25" s="65"/>
    </row>
    <row r="26" spans="1:13" x14ac:dyDescent="0.35">
      <c r="B26" s="73"/>
      <c r="C26" s="73"/>
      <c r="D26" s="73"/>
      <c r="E26" s="73"/>
      <c r="G26" s="65"/>
    </row>
    <row r="27" spans="1:13" hidden="1" x14ac:dyDescent="0.35">
      <c r="B27" s="73"/>
      <c r="C27" s="73"/>
      <c r="D27" s="73"/>
      <c r="E27" s="73"/>
    </row>
  </sheetData>
  <mergeCells count="3">
    <mergeCell ref="I6:M6"/>
    <mergeCell ref="C10:E10"/>
    <mergeCell ref="J10:L10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C471D-C1BC-41F4-99F9-ABCA0E69D5C7}">
  <sheetPr>
    <tabColor rgb="FF0099FF"/>
  </sheetPr>
  <dimension ref="A1:Z112"/>
  <sheetViews>
    <sheetView showGridLines="0" zoomScale="70" zoomScaleNormal="70" workbookViewId="0">
      <pane ySplit="6" topLeftCell="A7" activePane="bottomLeft" state="frozen"/>
      <selection activeCell="D3" sqref="D3:D4"/>
      <selection pane="bottomLeft" activeCell="A7" sqref="A7"/>
    </sheetView>
  </sheetViews>
  <sheetFormatPr defaultColWidth="0" defaultRowHeight="0" customHeight="1" zeroHeight="1" outlineLevelRow="1" x14ac:dyDescent="0.35"/>
  <cols>
    <col min="1" max="1" width="2.1796875" style="43" customWidth="1"/>
    <col min="2" max="2" width="52.81640625" style="43" customWidth="1"/>
    <col min="3" max="4" width="12" style="44" customWidth="1"/>
    <col min="5" max="5" width="12" style="157" customWidth="1"/>
    <col min="6" max="6" width="12.1796875" style="44" customWidth="1"/>
    <col min="7" max="7" width="8.81640625" style="43" customWidth="1"/>
    <col min="8" max="8" width="52.453125" style="44" customWidth="1"/>
    <col min="9" max="9" width="12" style="44" customWidth="1"/>
    <col min="10" max="10" width="12.1796875" style="157" customWidth="1"/>
    <col min="11" max="11" width="12" style="44" customWidth="1"/>
    <col min="12" max="12" width="12.1796875" style="43" customWidth="1"/>
    <col min="13" max="13" width="8.81640625" style="43" customWidth="1"/>
    <col min="14" max="16" width="8.81640625" style="43" hidden="1" customWidth="1"/>
    <col min="17" max="23" width="0" style="43" hidden="1" customWidth="1"/>
    <col min="24" max="26" width="0" style="43" hidden="1"/>
    <col min="27" max="16384" width="8.81640625" style="43" hidden="1"/>
  </cols>
  <sheetData>
    <row r="1" spans="1:12" ht="7.5" customHeight="1" thickBot="1" x14ac:dyDescent="0.4">
      <c r="A1" s="45"/>
      <c r="C1" s="43"/>
      <c r="D1" s="43"/>
      <c r="E1" s="43"/>
      <c r="F1" s="43"/>
      <c r="H1" s="43"/>
      <c r="I1" s="43"/>
      <c r="J1" s="43"/>
      <c r="K1" s="43"/>
    </row>
    <row r="2" spans="1:12" ht="15.5" x14ac:dyDescent="0.35">
      <c r="A2" s="45"/>
      <c r="B2" s="46"/>
      <c r="C2" s="47"/>
      <c r="D2" s="47"/>
      <c r="E2" s="47"/>
      <c r="F2" s="49"/>
      <c r="G2" s="49"/>
      <c r="H2" s="49"/>
      <c r="I2" s="49"/>
      <c r="J2" s="49"/>
      <c r="K2" s="49"/>
      <c r="L2" s="49"/>
    </row>
    <row r="3" spans="1:12" ht="15.5" x14ac:dyDescent="0.35">
      <c r="A3" s="45"/>
      <c r="B3" s="51"/>
      <c r="C3" s="52" t="s">
        <v>310</v>
      </c>
      <c r="D3" s="53">
        <v>45352</v>
      </c>
      <c r="E3" s="52"/>
      <c r="F3" s="52"/>
      <c r="G3" s="52"/>
      <c r="H3" s="52"/>
      <c r="I3" s="52"/>
      <c r="J3" s="52"/>
      <c r="K3" s="52"/>
      <c r="L3" s="52"/>
    </row>
    <row r="4" spans="1:12" ht="15.5" x14ac:dyDescent="0.35">
      <c r="A4" s="45"/>
      <c r="B4" s="51"/>
      <c r="C4" s="52" t="s">
        <v>311</v>
      </c>
      <c r="D4" s="55" t="s">
        <v>335</v>
      </c>
      <c r="E4" s="56"/>
      <c r="F4" s="52"/>
      <c r="G4" s="52"/>
      <c r="H4" s="52"/>
      <c r="I4" s="52"/>
      <c r="J4" s="52"/>
      <c r="K4" s="52"/>
      <c r="L4" s="52"/>
    </row>
    <row r="5" spans="1:12" ht="16" thickBot="1" x14ac:dyDescent="0.4">
      <c r="A5" s="45"/>
      <c r="B5" s="57"/>
      <c r="C5" s="58"/>
      <c r="D5" s="58"/>
      <c r="E5" s="58"/>
      <c r="F5" s="59"/>
      <c r="G5" s="59"/>
      <c r="H5" s="59"/>
      <c r="I5" s="59"/>
      <c r="J5" s="59"/>
      <c r="K5" s="59"/>
      <c r="L5" s="59"/>
    </row>
    <row r="6" spans="1:12" ht="15.5" x14ac:dyDescent="0.35">
      <c r="A6" s="45"/>
      <c r="C6" s="43"/>
      <c r="D6" s="43"/>
      <c r="E6" s="43"/>
      <c r="F6" s="43"/>
      <c r="H6" s="378" t="s">
        <v>312</v>
      </c>
      <c r="I6" s="378"/>
      <c r="J6" s="378"/>
      <c r="K6" s="378"/>
      <c r="L6" s="378"/>
    </row>
    <row r="7" spans="1:12" ht="15" customHeight="1" x14ac:dyDescent="0.35">
      <c r="B7" s="61"/>
      <c r="C7" s="62"/>
      <c r="D7" s="62"/>
      <c r="E7" s="62"/>
      <c r="F7" s="69"/>
      <c r="G7" s="62"/>
      <c r="H7" s="62"/>
      <c r="I7" s="62"/>
      <c r="J7" s="62"/>
      <c r="K7" s="62"/>
      <c r="L7" s="62"/>
    </row>
    <row r="8" spans="1:12" ht="16" thickBot="1" x14ac:dyDescent="0.4">
      <c r="F8" s="158"/>
      <c r="L8" s="159"/>
    </row>
    <row r="9" spans="1:12" ht="18" customHeight="1" thickBot="1" x14ac:dyDescent="0.4">
      <c r="B9" s="11" t="s">
        <v>49</v>
      </c>
      <c r="C9" s="370" t="s">
        <v>21</v>
      </c>
      <c r="D9" s="371"/>
      <c r="E9" s="371"/>
      <c r="F9" s="65"/>
      <c r="H9" s="11" t="str">
        <f>B9</f>
        <v>Income Statement</v>
      </c>
      <c r="I9" s="375" t="str">
        <f>C9</f>
        <v>Consolidated</v>
      </c>
      <c r="J9" s="376"/>
      <c r="K9" s="377"/>
      <c r="L9" s="159"/>
    </row>
    <row r="10" spans="1:12" ht="18" customHeight="1" thickBot="1" x14ac:dyDescent="0.4">
      <c r="B10" s="160" t="s">
        <v>48</v>
      </c>
      <c r="C10" s="13" t="s">
        <v>335</v>
      </c>
      <c r="D10" s="15" t="s">
        <v>336</v>
      </c>
      <c r="E10" s="13" t="s">
        <v>19</v>
      </c>
      <c r="F10" s="65"/>
      <c r="H10" s="160" t="str">
        <f>B10</f>
        <v>(R$ thousand)</v>
      </c>
      <c r="I10" s="13" t="str">
        <f>C10</f>
        <v>1Q24</v>
      </c>
      <c r="J10" s="15" t="s">
        <v>315</v>
      </c>
      <c r="K10" s="13" t="s">
        <v>23</v>
      </c>
      <c r="L10" s="159"/>
    </row>
    <row r="11" spans="1:12" ht="21" customHeight="1" thickBot="1" x14ac:dyDescent="0.4">
      <c r="B11" s="161" t="s">
        <v>3</v>
      </c>
      <c r="C11" s="162">
        <v>1281068</v>
      </c>
      <c r="D11" s="162">
        <v>1032113</v>
      </c>
      <c r="E11" s="163">
        <f t="shared" ref="E11:E40" si="0">IFERROR(C11/D11-1,"N.A.")</f>
        <v>0.24120905365982215</v>
      </c>
      <c r="F11" s="65"/>
      <c r="G11" s="164"/>
      <c r="H11" s="271" t="s">
        <v>3</v>
      </c>
      <c r="I11" s="162">
        <f>C11</f>
        <v>1281068</v>
      </c>
      <c r="J11" s="162">
        <v>1272147</v>
      </c>
      <c r="K11" s="163">
        <f t="shared" ref="K11:K40" si="1">IF(OR(AND(J11&gt;0,I11&lt;0),AND(J11&lt;0,I11&gt;0)),"n.a",IFERROR(I11/J11-1,"N.A."))</f>
        <v>7.0125543667516332E-3</v>
      </c>
      <c r="L11" s="159"/>
    </row>
    <row r="12" spans="1:12" ht="21" customHeight="1" outlineLevel="1" x14ac:dyDescent="0.35">
      <c r="B12" s="165" t="s">
        <v>47</v>
      </c>
      <c r="C12" s="166">
        <v>1271020</v>
      </c>
      <c r="D12" s="166">
        <v>1021616</v>
      </c>
      <c r="E12" s="167">
        <f t="shared" si="0"/>
        <v>0.24412695180968202</v>
      </c>
      <c r="F12" s="65"/>
      <c r="G12" s="164"/>
      <c r="H12" s="272" t="s">
        <v>47</v>
      </c>
      <c r="I12" s="166">
        <f t="shared" ref="I12:I40" si="2">C12</f>
        <v>1271020</v>
      </c>
      <c r="J12" s="166">
        <v>1257910</v>
      </c>
      <c r="K12" s="167">
        <f t="shared" si="1"/>
        <v>1.042204927220558E-2</v>
      </c>
      <c r="L12" s="159"/>
    </row>
    <row r="13" spans="1:12" ht="21" customHeight="1" outlineLevel="1" thickBot="1" x14ac:dyDescent="0.4">
      <c r="B13" s="165" t="s">
        <v>4</v>
      </c>
      <c r="C13" s="166">
        <v>10048</v>
      </c>
      <c r="D13" s="166">
        <v>10497</v>
      </c>
      <c r="E13" s="167">
        <f t="shared" si="0"/>
        <v>-4.2774125940744923E-2</v>
      </c>
      <c r="F13" s="65"/>
      <c r="G13" s="164"/>
      <c r="H13" s="272" t="s">
        <v>4</v>
      </c>
      <c r="I13" s="166">
        <f t="shared" si="2"/>
        <v>10048</v>
      </c>
      <c r="J13" s="166">
        <v>14237</v>
      </c>
      <c r="K13" s="167">
        <f t="shared" si="1"/>
        <v>-0.2942333356746506</v>
      </c>
      <c r="L13" s="159"/>
    </row>
    <row r="14" spans="1:12" ht="21" customHeight="1" thickBot="1" x14ac:dyDescent="0.4">
      <c r="B14" s="168" t="s">
        <v>46</v>
      </c>
      <c r="C14" s="169">
        <v>-172929</v>
      </c>
      <c r="D14" s="169">
        <v>-140498</v>
      </c>
      <c r="E14" s="170">
        <f t="shared" si="0"/>
        <v>0.23082890859656358</v>
      </c>
      <c r="F14" s="65"/>
      <c r="G14" s="164"/>
      <c r="H14" s="273" t="s">
        <v>46</v>
      </c>
      <c r="I14" s="169">
        <f t="shared" si="2"/>
        <v>-172929</v>
      </c>
      <c r="J14" s="169">
        <v>-162550</v>
      </c>
      <c r="K14" s="170">
        <f t="shared" si="1"/>
        <v>6.3851122731467314E-2</v>
      </c>
      <c r="L14" s="159"/>
    </row>
    <row r="15" spans="1:12" ht="21" customHeight="1" outlineLevel="1" x14ac:dyDescent="0.35">
      <c r="B15" s="165" t="s">
        <v>313</v>
      </c>
      <c r="C15" s="166">
        <v>-114185</v>
      </c>
      <c r="D15" s="166">
        <v>-89771</v>
      </c>
      <c r="E15" s="167">
        <f t="shared" si="0"/>
        <v>0.27195865034365219</v>
      </c>
      <c r="F15" s="65"/>
      <c r="G15" s="164"/>
      <c r="H15" s="272" t="s">
        <v>313</v>
      </c>
      <c r="I15" s="166">
        <f t="shared" si="2"/>
        <v>-114185</v>
      </c>
      <c r="J15" s="166">
        <v>-113832</v>
      </c>
      <c r="K15" s="167">
        <f t="shared" si="1"/>
        <v>3.1010612130155657E-3</v>
      </c>
      <c r="L15" s="159"/>
    </row>
    <row r="16" spans="1:12" ht="21" customHeight="1" outlineLevel="1" thickBot="1" x14ac:dyDescent="0.4">
      <c r="B16" s="165" t="s">
        <v>5</v>
      </c>
      <c r="C16" s="166">
        <v>-58744</v>
      </c>
      <c r="D16" s="166">
        <v>-50727</v>
      </c>
      <c r="E16" s="167">
        <f t="shared" si="0"/>
        <v>0.15804206832653223</v>
      </c>
      <c r="F16" s="65"/>
      <c r="G16" s="164"/>
      <c r="H16" s="272" t="s">
        <v>5</v>
      </c>
      <c r="I16" s="166">
        <f t="shared" si="2"/>
        <v>-58744</v>
      </c>
      <c r="J16" s="166">
        <v>-48718</v>
      </c>
      <c r="K16" s="167">
        <f t="shared" si="1"/>
        <v>0.20579662547723632</v>
      </c>
      <c r="L16" s="159"/>
    </row>
    <row r="17" spans="2:12" ht="21" customHeight="1" thickBot="1" x14ac:dyDescent="0.4">
      <c r="B17" s="161" t="s">
        <v>1</v>
      </c>
      <c r="C17" s="162">
        <v>1108139</v>
      </c>
      <c r="D17" s="162">
        <v>891615</v>
      </c>
      <c r="E17" s="163">
        <f t="shared" si="0"/>
        <v>0.24284472558222991</v>
      </c>
      <c r="F17" s="65"/>
      <c r="G17" s="164"/>
      <c r="H17" s="271" t="s">
        <v>1</v>
      </c>
      <c r="I17" s="162">
        <f t="shared" si="2"/>
        <v>1108139</v>
      </c>
      <c r="J17" s="162">
        <v>1109597</v>
      </c>
      <c r="K17" s="163">
        <f t="shared" si="1"/>
        <v>-1.3139905749565139E-3</v>
      </c>
      <c r="L17" s="159"/>
    </row>
    <row r="18" spans="2:12" ht="21" customHeight="1" thickBot="1" x14ac:dyDescent="0.4">
      <c r="B18" s="171" t="s">
        <v>45</v>
      </c>
      <c r="C18" s="172">
        <v>-358673</v>
      </c>
      <c r="D18" s="172">
        <v>-332664</v>
      </c>
      <c r="E18" s="173">
        <f t="shared" si="0"/>
        <v>7.8183993458865508E-2</v>
      </c>
      <c r="F18" s="65"/>
      <c r="G18" s="164"/>
      <c r="H18" s="274" t="s">
        <v>45</v>
      </c>
      <c r="I18" s="172">
        <f t="shared" si="2"/>
        <v>-358673</v>
      </c>
      <c r="J18" s="172">
        <v>-400872</v>
      </c>
      <c r="K18" s="173">
        <f t="shared" si="1"/>
        <v>-0.10526801572571798</v>
      </c>
      <c r="L18" s="159"/>
    </row>
    <row r="19" spans="2:12" ht="21" customHeight="1" outlineLevel="1" x14ac:dyDescent="0.35">
      <c r="B19" s="165" t="s">
        <v>44</v>
      </c>
      <c r="C19" s="166">
        <v>-109604</v>
      </c>
      <c r="D19" s="166">
        <v>-92209</v>
      </c>
      <c r="E19" s="167">
        <f t="shared" si="0"/>
        <v>0.18864752898307113</v>
      </c>
      <c r="F19" s="65"/>
      <c r="G19" s="164"/>
      <c r="H19" s="272" t="s">
        <v>44</v>
      </c>
      <c r="I19" s="166">
        <f t="shared" si="2"/>
        <v>-109604</v>
      </c>
      <c r="J19" s="166">
        <v>-112896</v>
      </c>
      <c r="K19" s="167">
        <f t="shared" si="1"/>
        <v>-2.9159580498866244E-2</v>
      </c>
      <c r="L19" s="159"/>
    </row>
    <row r="20" spans="2:12" ht="21" customHeight="1" outlineLevel="1" x14ac:dyDescent="0.35">
      <c r="B20" s="165" t="s">
        <v>43</v>
      </c>
      <c r="C20" s="166">
        <v>-3660</v>
      </c>
      <c r="D20" s="166">
        <v>-5452</v>
      </c>
      <c r="E20" s="167">
        <f t="shared" si="0"/>
        <v>-0.3286867204695525</v>
      </c>
      <c r="F20" s="65"/>
      <c r="G20" s="164"/>
      <c r="H20" s="272" t="s">
        <v>43</v>
      </c>
      <c r="I20" s="166">
        <f t="shared" si="2"/>
        <v>-3660</v>
      </c>
      <c r="J20" s="166">
        <v>-8530</v>
      </c>
      <c r="K20" s="167">
        <f t="shared" si="1"/>
        <v>-0.57092614302461897</v>
      </c>
      <c r="L20" s="159"/>
    </row>
    <row r="21" spans="2:12" ht="21" customHeight="1" outlineLevel="1" x14ac:dyDescent="0.35">
      <c r="B21" s="165" t="s">
        <v>42</v>
      </c>
      <c r="C21" s="166">
        <v>-43523</v>
      </c>
      <c r="D21" s="166">
        <v>-43681</v>
      </c>
      <c r="E21" s="167">
        <f t="shared" si="0"/>
        <v>-3.6171333073876655E-3</v>
      </c>
      <c r="F21" s="65"/>
      <c r="G21" s="164"/>
      <c r="H21" s="272" t="s">
        <v>42</v>
      </c>
      <c r="I21" s="166">
        <f t="shared" si="2"/>
        <v>-43523</v>
      </c>
      <c r="J21" s="166">
        <v>-78372</v>
      </c>
      <c r="K21" s="167">
        <f t="shared" si="1"/>
        <v>-0.44466135864849687</v>
      </c>
      <c r="L21" s="159"/>
    </row>
    <row r="22" spans="2:12" ht="21" customHeight="1" outlineLevel="1" x14ac:dyDescent="0.35">
      <c r="B22" s="165" t="s">
        <v>41</v>
      </c>
      <c r="C22" s="166">
        <v>-168794</v>
      </c>
      <c r="D22" s="166">
        <v>-167390</v>
      </c>
      <c r="E22" s="167">
        <f t="shared" si="0"/>
        <v>8.3875978254375205E-3</v>
      </c>
      <c r="F22" s="65"/>
      <c r="G22" s="164"/>
      <c r="H22" s="272" t="s">
        <v>41</v>
      </c>
      <c r="I22" s="166">
        <f t="shared" si="2"/>
        <v>-168794</v>
      </c>
      <c r="J22" s="166">
        <v>-169831</v>
      </c>
      <c r="K22" s="167">
        <f t="shared" si="1"/>
        <v>-6.1060701520924132E-3</v>
      </c>
      <c r="L22" s="159"/>
    </row>
    <row r="23" spans="2:12" ht="21" customHeight="1" outlineLevel="1" thickBot="1" x14ac:dyDescent="0.4">
      <c r="B23" s="165" t="s">
        <v>4</v>
      </c>
      <c r="C23" s="166">
        <v>-33092</v>
      </c>
      <c r="D23" s="166">
        <v>-23932</v>
      </c>
      <c r="E23" s="167">
        <f t="shared" si="0"/>
        <v>0.38275112819655699</v>
      </c>
      <c r="F23" s="65"/>
      <c r="G23" s="164"/>
      <c r="H23" s="272" t="s">
        <v>4</v>
      </c>
      <c r="I23" s="166">
        <f t="shared" si="2"/>
        <v>-33092</v>
      </c>
      <c r="J23" s="166">
        <v>-31243</v>
      </c>
      <c r="K23" s="167">
        <f t="shared" si="1"/>
        <v>5.918125660147866E-2</v>
      </c>
      <c r="L23" s="159"/>
    </row>
    <row r="24" spans="2:12" ht="21" customHeight="1" thickBot="1" x14ac:dyDescent="0.4">
      <c r="B24" s="161" t="s">
        <v>40</v>
      </c>
      <c r="C24" s="162">
        <v>749466</v>
      </c>
      <c r="D24" s="162">
        <v>558951</v>
      </c>
      <c r="E24" s="163">
        <f t="shared" si="0"/>
        <v>0.34084383067567647</v>
      </c>
      <c r="F24" s="65"/>
      <c r="G24" s="164"/>
      <c r="H24" s="271" t="s">
        <v>40</v>
      </c>
      <c r="I24" s="162">
        <f t="shared" si="2"/>
        <v>749466</v>
      </c>
      <c r="J24" s="162">
        <v>708725</v>
      </c>
      <c r="K24" s="163">
        <f t="shared" si="1"/>
        <v>5.748492010300188E-2</v>
      </c>
      <c r="L24" s="159"/>
    </row>
    <row r="25" spans="2:12" ht="21" customHeight="1" thickBot="1" x14ac:dyDescent="0.4">
      <c r="B25" s="174" t="s">
        <v>39</v>
      </c>
      <c r="C25" s="175">
        <v>-252392</v>
      </c>
      <c r="D25" s="175">
        <v>-233422</v>
      </c>
      <c r="E25" s="176">
        <f t="shared" si="0"/>
        <v>8.1269117735260687E-2</v>
      </c>
      <c r="F25" s="65"/>
      <c r="G25" s="164"/>
      <c r="H25" s="275" t="s">
        <v>39</v>
      </c>
      <c r="I25" s="175">
        <f t="shared" si="2"/>
        <v>-252392</v>
      </c>
      <c r="J25" s="175">
        <v>-180532</v>
      </c>
      <c r="K25" s="176">
        <f t="shared" si="1"/>
        <v>0.39804577581813749</v>
      </c>
      <c r="L25" s="159"/>
    </row>
    <row r="26" spans="2:12" ht="21" customHeight="1" outlineLevel="1" x14ac:dyDescent="0.35">
      <c r="B26" s="165" t="s">
        <v>38</v>
      </c>
      <c r="C26" s="166">
        <v>39858</v>
      </c>
      <c r="D26" s="166">
        <v>32433</v>
      </c>
      <c r="E26" s="167">
        <f t="shared" si="0"/>
        <v>0.22893349366386095</v>
      </c>
      <c r="F26" s="65"/>
      <c r="G26" s="164"/>
      <c r="H26" s="272" t="s">
        <v>38</v>
      </c>
      <c r="I26" s="166">
        <f t="shared" si="2"/>
        <v>39858</v>
      </c>
      <c r="J26" s="166">
        <v>71988</v>
      </c>
      <c r="K26" s="167">
        <f t="shared" si="1"/>
        <v>-0.4463243873978997</v>
      </c>
      <c r="L26" s="159"/>
    </row>
    <row r="27" spans="2:12" ht="21" customHeight="1" outlineLevel="1" x14ac:dyDescent="0.35">
      <c r="B27" s="165" t="s">
        <v>37</v>
      </c>
      <c r="C27" s="166">
        <v>-127292</v>
      </c>
      <c r="D27" s="166">
        <v>-87744</v>
      </c>
      <c r="E27" s="167">
        <f t="shared" si="0"/>
        <v>0.450720277169949</v>
      </c>
      <c r="F27" s="65"/>
      <c r="G27" s="164"/>
      <c r="H27" s="272" t="s">
        <v>37</v>
      </c>
      <c r="I27" s="166">
        <f t="shared" si="2"/>
        <v>-127292</v>
      </c>
      <c r="J27" s="166">
        <v>-40446</v>
      </c>
      <c r="K27" s="167">
        <f t="shared" si="1"/>
        <v>2.1472086238441377</v>
      </c>
      <c r="L27" s="159"/>
    </row>
    <row r="28" spans="2:12" ht="21" customHeight="1" outlineLevel="1" x14ac:dyDescent="0.35">
      <c r="B28" s="165" t="s">
        <v>36</v>
      </c>
      <c r="C28" s="166">
        <v>14</v>
      </c>
      <c r="D28" s="166">
        <v>-113</v>
      </c>
      <c r="E28" s="167">
        <f t="shared" si="0"/>
        <v>-1.1238938053097345</v>
      </c>
      <c r="F28" s="65"/>
      <c r="G28" s="164"/>
      <c r="H28" s="272" t="s">
        <v>36</v>
      </c>
      <c r="I28" s="166">
        <f t="shared" si="2"/>
        <v>14</v>
      </c>
      <c r="J28" s="166">
        <v>-82</v>
      </c>
      <c r="K28" s="167" t="str">
        <f t="shared" si="1"/>
        <v>n.a</v>
      </c>
      <c r="L28" s="159"/>
    </row>
    <row r="29" spans="2:12" ht="21" customHeight="1" outlineLevel="1" x14ac:dyDescent="0.35">
      <c r="B29" s="165" t="s">
        <v>35</v>
      </c>
      <c r="C29" s="166">
        <v>-163638</v>
      </c>
      <c r="D29" s="166">
        <v>-175838</v>
      </c>
      <c r="E29" s="167">
        <f t="shared" si="0"/>
        <v>-6.9382044836724721E-2</v>
      </c>
      <c r="F29" s="65"/>
      <c r="G29" s="164"/>
      <c r="H29" s="272" t="s">
        <v>35</v>
      </c>
      <c r="I29" s="166">
        <f t="shared" si="2"/>
        <v>-163638</v>
      </c>
      <c r="J29" s="166">
        <v>-200778</v>
      </c>
      <c r="K29" s="167">
        <f t="shared" si="1"/>
        <v>-0.18498042614230648</v>
      </c>
      <c r="L29" s="159"/>
    </row>
    <row r="30" spans="2:12" ht="21" customHeight="1" outlineLevel="1" thickBot="1" x14ac:dyDescent="0.4">
      <c r="B30" s="165" t="s">
        <v>4</v>
      </c>
      <c r="C30" s="166">
        <v>-1334</v>
      </c>
      <c r="D30" s="166">
        <v>-2160</v>
      </c>
      <c r="E30" s="167">
        <f t="shared" si="0"/>
        <v>-0.38240740740740742</v>
      </c>
      <c r="F30" s="65"/>
      <c r="G30" s="164"/>
      <c r="H30" s="272" t="s">
        <v>4</v>
      </c>
      <c r="I30" s="166">
        <f t="shared" si="2"/>
        <v>-1334</v>
      </c>
      <c r="J30" s="166">
        <v>-11214</v>
      </c>
      <c r="K30" s="167">
        <f t="shared" si="1"/>
        <v>-0.88104155519885863</v>
      </c>
      <c r="L30" s="159"/>
    </row>
    <row r="31" spans="2:12" ht="21" customHeight="1" thickBot="1" x14ac:dyDescent="0.4">
      <c r="B31" s="161" t="s">
        <v>34</v>
      </c>
      <c r="C31" s="162">
        <v>497074</v>
      </c>
      <c r="D31" s="162">
        <v>325529</v>
      </c>
      <c r="E31" s="163">
        <f t="shared" si="0"/>
        <v>0.52697301930089169</v>
      </c>
      <c r="F31" s="65"/>
      <c r="G31" s="164"/>
      <c r="H31" s="271" t="s">
        <v>34</v>
      </c>
      <c r="I31" s="162">
        <f t="shared" si="2"/>
        <v>497074</v>
      </c>
      <c r="J31" s="162">
        <v>528193</v>
      </c>
      <c r="K31" s="163">
        <f t="shared" si="1"/>
        <v>-5.8915964429668732E-2</v>
      </c>
      <c r="L31" s="159"/>
    </row>
    <row r="32" spans="2:12" ht="21" customHeight="1" x14ac:dyDescent="0.35">
      <c r="B32" s="177" t="s">
        <v>33</v>
      </c>
      <c r="C32" s="178">
        <v>79171</v>
      </c>
      <c r="D32" s="178">
        <v>57664</v>
      </c>
      <c r="E32" s="179">
        <f t="shared" si="0"/>
        <v>0.37297100443951159</v>
      </c>
      <c r="F32" s="65"/>
      <c r="G32" s="164"/>
      <c r="H32" s="276" t="s">
        <v>33</v>
      </c>
      <c r="I32" s="178">
        <f t="shared" si="2"/>
        <v>79171</v>
      </c>
      <c r="J32" s="178">
        <v>89572</v>
      </c>
      <c r="K32" s="179">
        <f t="shared" si="1"/>
        <v>-0.11611887643460006</v>
      </c>
      <c r="L32" s="159"/>
    </row>
    <row r="33" spans="2:12" ht="21" customHeight="1" thickBot="1" x14ac:dyDescent="0.4">
      <c r="B33" s="177" t="s">
        <v>32</v>
      </c>
      <c r="C33" s="178">
        <v>-21320</v>
      </c>
      <c r="D33" s="178">
        <v>12635</v>
      </c>
      <c r="E33" s="179">
        <f t="shared" si="0"/>
        <v>-2.6873763355757818</v>
      </c>
      <c r="F33" s="65"/>
      <c r="G33" s="164"/>
      <c r="H33" s="276" t="s">
        <v>32</v>
      </c>
      <c r="I33" s="178">
        <f t="shared" si="2"/>
        <v>-21320</v>
      </c>
      <c r="J33" s="178">
        <v>-51836</v>
      </c>
      <c r="K33" s="179">
        <f t="shared" si="1"/>
        <v>-0.58870283200864271</v>
      </c>
      <c r="L33" s="159"/>
    </row>
    <row r="34" spans="2:12" ht="21" customHeight="1" thickBot="1" x14ac:dyDescent="0.4">
      <c r="B34" s="161" t="s">
        <v>31</v>
      </c>
      <c r="C34" s="162">
        <v>554925</v>
      </c>
      <c r="D34" s="162">
        <v>395828</v>
      </c>
      <c r="E34" s="163">
        <f t="shared" si="0"/>
        <v>0.40193467869882871</v>
      </c>
      <c r="F34" s="65"/>
      <c r="G34" s="164"/>
      <c r="H34" s="271" t="s">
        <v>31</v>
      </c>
      <c r="I34" s="162">
        <f t="shared" si="2"/>
        <v>554925</v>
      </c>
      <c r="J34" s="162">
        <v>565929</v>
      </c>
      <c r="K34" s="163">
        <f t="shared" si="1"/>
        <v>-1.9444135218375402E-2</v>
      </c>
      <c r="L34" s="159"/>
    </row>
    <row r="35" spans="2:12" ht="21" customHeight="1" x14ac:dyDescent="0.35">
      <c r="B35" s="180" t="s">
        <v>30</v>
      </c>
      <c r="C35" s="181">
        <v>-132843</v>
      </c>
      <c r="D35" s="181">
        <v>-83467</v>
      </c>
      <c r="E35" s="182">
        <f t="shared" si="0"/>
        <v>0.59156313273509298</v>
      </c>
      <c r="F35" s="65"/>
      <c r="G35" s="164"/>
      <c r="H35" s="277" t="s">
        <v>30</v>
      </c>
      <c r="I35" s="181">
        <f t="shared" si="2"/>
        <v>-132843</v>
      </c>
      <c r="J35" s="181">
        <v>351126</v>
      </c>
      <c r="K35" s="182" t="str">
        <f t="shared" si="1"/>
        <v>n.a</v>
      </c>
      <c r="L35" s="159"/>
    </row>
    <row r="36" spans="2:12" ht="15" customHeight="1" outlineLevel="1" x14ac:dyDescent="0.35">
      <c r="B36" s="183" t="s">
        <v>29</v>
      </c>
      <c r="C36" s="166">
        <v>-169742</v>
      </c>
      <c r="D36" s="166">
        <v>-113917</v>
      </c>
      <c r="E36" s="167">
        <f t="shared" si="0"/>
        <v>0.49004977308040054</v>
      </c>
      <c r="F36" s="65"/>
      <c r="G36" s="164"/>
      <c r="H36" s="272" t="s">
        <v>29</v>
      </c>
      <c r="I36" s="166">
        <f t="shared" si="2"/>
        <v>-169742</v>
      </c>
      <c r="J36" s="166">
        <v>349191</v>
      </c>
      <c r="K36" s="167" t="str">
        <f t="shared" si="1"/>
        <v>n.a</v>
      </c>
      <c r="L36" s="159"/>
    </row>
    <row r="37" spans="2:12" ht="18" customHeight="1" outlineLevel="1" x14ac:dyDescent="0.35">
      <c r="B37" s="183" t="s">
        <v>28</v>
      </c>
      <c r="C37" s="166">
        <v>36899</v>
      </c>
      <c r="D37" s="166">
        <v>30450</v>
      </c>
      <c r="E37" s="167">
        <f t="shared" si="0"/>
        <v>0.21178981937602637</v>
      </c>
      <c r="F37" s="65"/>
      <c r="G37" s="164"/>
      <c r="H37" s="272" t="s">
        <v>28</v>
      </c>
      <c r="I37" s="166">
        <f t="shared" si="2"/>
        <v>36899</v>
      </c>
      <c r="J37" s="166">
        <v>1935</v>
      </c>
      <c r="K37" s="167">
        <f t="shared" si="1"/>
        <v>18.069250645994831</v>
      </c>
      <c r="L37" s="159"/>
    </row>
    <row r="38" spans="2:12" ht="21" customHeight="1" thickBot="1" x14ac:dyDescent="0.4">
      <c r="B38" s="270" t="s">
        <v>27</v>
      </c>
      <c r="C38" s="184">
        <v>422082</v>
      </c>
      <c r="D38" s="184">
        <v>312361</v>
      </c>
      <c r="E38" s="185">
        <f t="shared" si="0"/>
        <v>0.35126344197899217</v>
      </c>
      <c r="F38" s="65"/>
      <c r="G38" s="164"/>
      <c r="H38" s="278" t="s">
        <v>27</v>
      </c>
      <c r="I38" s="184">
        <f t="shared" si="2"/>
        <v>422082</v>
      </c>
      <c r="J38" s="184">
        <v>917055</v>
      </c>
      <c r="K38" s="185">
        <f t="shared" si="1"/>
        <v>-0.53974189116247118</v>
      </c>
      <c r="L38" s="159"/>
    </row>
    <row r="39" spans="2:12" ht="21" customHeight="1" x14ac:dyDescent="0.35">
      <c r="B39" s="186" t="s">
        <v>26</v>
      </c>
      <c r="C39" s="187">
        <v>-12837</v>
      </c>
      <c r="D39" s="187">
        <v>-6341</v>
      </c>
      <c r="E39" s="188">
        <f t="shared" si="0"/>
        <v>1.0244440939914838</v>
      </c>
      <c r="F39" s="65"/>
      <c r="G39" s="164"/>
      <c r="H39" s="279" t="s">
        <v>26</v>
      </c>
      <c r="I39" s="187">
        <f t="shared" si="2"/>
        <v>-12837</v>
      </c>
      <c r="J39" s="187">
        <v>-16496</v>
      </c>
      <c r="K39" s="188">
        <f t="shared" si="1"/>
        <v>-0.22181134820562565</v>
      </c>
      <c r="L39" s="159"/>
    </row>
    <row r="40" spans="2:12" ht="21" customHeight="1" thickBot="1" x14ac:dyDescent="0.4">
      <c r="B40" s="268" t="s">
        <v>25</v>
      </c>
      <c r="C40" s="189">
        <v>409245</v>
      </c>
      <c r="D40" s="189">
        <v>306020</v>
      </c>
      <c r="E40" s="190">
        <f t="shared" si="0"/>
        <v>0.33731455460427417</v>
      </c>
      <c r="F40" s="65"/>
      <c r="G40" s="164"/>
      <c r="H40" s="280" t="s">
        <v>25</v>
      </c>
      <c r="I40" s="189">
        <f t="shared" si="2"/>
        <v>409245</v>
      </c>
      <c r="J40" s="189">
        <v>900559</v>
      </c>
      <c r="K40" s="190">
        <f t="shared" si="1"/>
        <v>-0.54556558759614859</v>
      </c>
      <c r="L40" s="159"/>
    </row>
    <row r="41" spans="2:12" s="66" customFormat="1" ht="21.65" customHeight="1" x14ac:dyDescent="0.35">
      <c r="B41" s="191"/>
      <c r="C41" s="192"/>
      <c r="D41" s="192"/>
      <c r="E41" s="193"/>
      <c r="F41" s="194"/>
      <c r="H41" s="191"/>
      <c r="I41" s="192"/>
      <c r="J41" s="192"/>
      <c r="K41" s="193"/>
      <c r="L41" s="192"/>
    </row>
    <row r="42" spans="2:12" ht="15.5" x14ac:dyDescent="0.35"/>
    <row r="43" spans="2:12" ht="15.5" x14ac:dyDescent="0.35"/>
    <row r="44" spans="2:12" ht="15.5" x14ac:dyDescent="0.35"/>
    <row r="45" spans="2:12" ht="15.5" x14ac:dyDescent="0.35"/>
    <row r="46" spans="2:12" ht="15.5" x14ac:dyDescent="0.35"/>
    <row r="47" spans="2:12" ht="15.5" x14ac:dyDescent="0.35"/>
    <row r="48" spans="2:12" ht="15.5" x14ac:dyDescent="0.35"/>
    <row r="49" ht="15.5" x14ac:dyDescent="0.35"/>
    <row r="50" ht="15.5" x14ac:dyDescent="0.35"/>
    <row r="51" ht="15.5" x14ac:dyDescent="0.35"/>
    <row r="52" ht="15.5" x14ac:dyDescent="0.35"/>
    <row r="53" ht="15.5" x14ac:dyDescent="0.35"/>
    <row r="54" ht="15.5" x14ac:dyDescent="0.35"/>
    <row r="55" ht="15.5" x14ac:dyDescent="0.35"/>
    <row r="56" ht="15.5" x14ac:dyDescent="0.35"/>
    <row r="57" ht="15.5" x14ac:dyDescent="0.35"/>
    <row r="58" ht="15.5" x14ac:dyDescent="0.35"/>
    <row r="59" ht="15.5" x14ac:dyDescent="0.35"/>
    <row r="60" ht="15.5" x14ac:dyDescent="0.35"/>
    <row r="61" ht="15.5" x14ac:dyDescent="0.35"/>
    <row r="62" ht="15.5" x14ac:dyDescent="0.35"/>
    <row r="63" ht="15.5" x14ac:dyDescent="0.35"/>
    <row r="64" ht="15.5" x14ac:dyDescent="0.35"/>
    <row r="65" ht="15.5" x14ac:dyDescent="0.35"/>
    <row r="66" ht="15.5" x14ac:dyDescent="0.35"/>
    <row r="67" ht="15.5" x14ac:dyDescent="0.35"/>
    <row r="68" ht="15.5" x14ac:dyDescent="0.35"/>
    <row r="69" ht="15.5" x14ac:dyDescent="0.35"/>
    <row r="70" ht="15.5" x14ac:dyDescent="0.35"/>
    <row r="71" ht="15.5" x14ac:dyDescent="0.35"/>
    <row r="72" ht="15.5" x14ac:dyDescent="0.35"/>
    <row r="73" ht="15.5" x14ac:dyDescent="0.35"/>
    <row r="74" ht="15.5" x14ac:dyDescent="0.35"/>
    <row r="75" ht="15.5" x14ac:dyDescent="0.35"/>
    <row r="76" ht="15.5" x14ac:dyDescent="0.35"/>
    <row r="77" ht="15.5" x14ac:dyDescent="0.35"/>
    <row r="78" ht="15.5" x14ac:dyDescent="0.35"/>
    <row r="79" ht="15.5" x14ac:dyDescent="0.35"/>
    <row r="80" ht="15.5" x14ac:dyDescent="0.35"/>
    <row r="81" ht="15.5" x14ac:dyDescent="0.35"/>
    <row r="82" ht="15.5" x14ac:dyDescent="0.35"/>
    <row r="83" ht="15.5" x14ac:dyDescent="0.35"/>
    <row r="84" ht="15.5" x14ac:dyDescent="0.35"/>
    <row r="85" ht="15.5" x14ac:dyDescent="0.35"/>
    <row r="86" ht="15.5" x14ac:dyDescent="0.35"/>
    <row r="87" ht="15.5" x14ac:dyDescent="0.35"/>
    <row r="88" ht="15.5" x14ac:dyDescent="0.35"/>
    <row r="89" ht="15.5" x14ac:dyDescent="0.35"/>
    <row r="90" ht="15.5" x14ac:dyDescent="0.35"/>
    <row r="91" ht="15.5" x14ac:dyDescent="0.35"/>
    <row r="92" ht="15.5" x14ac:dyDescent="0.35"/>
    <row r="93" ht="15.5" x14ac:dyDescent="0.35"/>
    <row r="94" ht="15.5" x14ac:dyDescent="0.35"/>
    <row r="95" ht="15.5" x14ac:dyDescent="0.35"/>
    <row r="96" ht="15.5" x14ac:dyDescent="0.35"/>
    <row r="97" ht="15.5" x14ac:dyDescent="0.35"/>
    <row r="98" ht="15.5" x14ac:dyDescent="0.35"/>
    <row r="99" ht="15.5" x14ac:dyDescent="0.35"/>
    <row r="100" ht="15.5" x14ac:dyDescent="0.35"/>
    <row r="101" ht="15.5" x14ac:dyDescent="0.35"/>
    <row r="102" ht="15.5" x14ac:dyDescent="0.35"/>
    <row r="103" ht="15.5" x14ac:dyDescent="0.35"/>
    <row r="104" ht="15.5" x14ac:dyDescent="0.35"/>
    <row r="105" ht="15.5" x14ac:dyDescent="0.35"/>
    <row r="106" ht="15.5" x14ac:dyDescent="0.35"/>
    <row r="107" ht="15" customHeight="1" x14ac:dyDescent="0.35"/>
    <row r="108" ht="15" customHeight="1" x14ac:dyDescent="0.35"/>
    <row r="109" ht="15" customHeight="1" x14ac:dyDescent="0.35"/>
    <row r="110" ht="15" customHeight="1" x14ac:dyDescent="0.35"/>
    <row r="111" ht="15" customHeight="1" x14ac:dyDescent="0.35"/>
    <row r="112" ht="15" customHeight="1" x14ac:dyDescent="0.35"/>
  </sheetData>
  <mergeCells count="3">
    <mergeCell ref="H6:L6"/>
    <mergeCell ref="C9:E9"/>
    <mergeCell ref="I9:K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7FEB9-9CC3-474A-9521-C0941A77633B}">
  <sheetPr>
    <tabColor rgb="FF0099FF"/>
  </sheetPr>
  <dimension ref="A1:K85"/>
  <sheetViews>
    <sheetView showGridLines="0" zoomScale="70" zoomScaleNormal="70" workbookViewId="0">
      <pane xSplit="2" ySplit="8" topLeftCell="C9" activePane="bottomRight" state="frozen"/>
      <selection activeCell="D3" sqref="D3:D4"/>
      <selection pane="topRight" activeCell="D3" sqref="D3:D4"/>
      <selection pane="bottomLeft" activeCell="D3" sqref="D3:D4"/>
      <selection pane="bottomRight" activeCell="C9" sqref="C9:D9"/>
    </sheetView>
  </sheetViews>
  <sheetFormatPr defaultColWidth="0" defaultRowHeight="17" customHeight="1" zeroHeight="1" x14ac:dyDescent="0.35"/>
  <cols>
    <col min="1" max="1" width="1.36328125" style="43" customWidth="1"/>
    <col min="2" max="2" width="60.36328125" style="43" customWidth="1"/>
    <col min="3" max="4" width="15.81640625" style="44" customWidth="1"/>
    <col min="5" max="6" width="11.81640625" style="43" customWidth="1"/>
    <col min="7" max="8" width="8.81640625" style="43" customWidth="1"/>
    <col min="9" max="11" width="0" style="43" hidden="1" customWidth="1"/>
    <col min="12" max="16384" width="8.81640625" style="43" hidden="1"/>
  </cols>
  <sheetData>
    <row r="1" spans="1:7" ht="3.5" customHeight="1" thickBot="1" x14ac:dyDescent="0.4">
      <c r="E1" s="44"/>
      <c r="F1" s="44"/>
      <c r="G1" s="44"/>
    </row>
    <row r="2" spans="1:7" ht="15.5" x14ac:dyDescent="0.35">
      <c r="A2" s="45"/>
      <c r="B2" s="46"/>
      <c r="C2" s="47"/>
      <c r="D2" s="47"/>
      <c r="E2" s="47"/>
      <c r="F2" s="48"/>
      <c r="G2" s="50"/>
    </row>
    <row r="3" spans="1:7" ht="15.5" x14ac:dyDescent="0.35">
      <c r="A3" s="45"/>
      <c r="B3" s="51"/>
      <c r="C3" s="52" t="s">
        <v>310</v>
      </c>
      <c r="D3" s="53">
        <v>45352</v>
      </c>
      <c r="E3" s="52"/>
      <c r="F3" s="52"/>
      <c r="G3" s="54"/>
    </row>
    <row r="4" spans="1:7" ht="15.5" x14ac:dyDescent="0.35">
      <c r="A4" s="45"/>
      <c r="B4" s="51"/>
      <c r="C4" s="52" t="s">
        <v>311</v>
      </c>
      <c r="D4" s="55" t="s">
        <v>335</v>
      </c>
      <c r="E4" s="56"/>
      <c r="F4" s="52"/>
      <c r="G4" s="54"/>
    </row>
    <row r="5" spans="1:7" ht="16" thickBot="1" x14ac:dyDescent="0.4">
      <c r="A5" s="45"/>
      <c r="B5" s="57"/>
      <c r="C5" s="58"/>
      <c r="D5" s="58"/>
      <c r="E5" s="58"/>
      <c r="F5" s="59"/>
      <c r="G5" s="60"/>
    </row>
    <row r="6" spans="1:7" ht="15.5" x14ac:dyDescent="0.35">
      <c r="E6" s="44"/>
      <c r="F6" s="44"/>
      <c r="G6" s="44"/>
    </row>
    <row r="7" spans="1:7" ht="15" customHeight="1" x14ac:dyDescent="0.35">
      <c r="B7" s="62"/>
      <c r="C7" s="62"/>
      <c r="D7" s="62"/>
      <c r="E7" s="62"/>
      <c r="F7" s="62"/>
      <c r="G7" s="62"/>
    </row>
    <row r="8" spans="1:7" ht="17" customHeight="1" thickBot="1" x14ac:dyDescent="0.4"/>
    <row r="9" spans="1:7" ht="17" customHeight="1" thickBot="1" x14ac:dyDescent="0.4">
      <c r="B9" s="11" t="s">
        <v>129</v>
      </c>
      <c r="C9" s="379" t="s">
        <v>21</v>
      </c>
      <c r="D9" s="380"/>
    </row>
    <row r="10" spans="1:7" ht="17" customHeight="1" thickBot="1" x14ac:dyDescent="0.4">
      <c r="B10" s="74" t="s">
        <v>48</v>
      </c>
      <c r="C10" s="12" t="str">
        <f>IF([4]Menu!$D$17="N/A",[4]Menu!$D$15,[4]Menu!$D$12)</f>
        <v>1Q24</v>
      </c>
      <c r="D10" s="12" t="str">
        <f>IF([4]Menu!$D$18="N/A",[4]Menu!$D$16,[4]Menu!$D$12)</f>
        <v>1Q23</v>
      </c>
    </row>
    <row r="11" spans="1:7" ht="17" customHeight="1" thickBot="1" x14ac:dyDescent="0.4">
      <c r="B11" s="93" t="s">
        <v>128</v>
      </c>
      <c r="C11" s="199">
        <v>778924</v>
      </c>
      <c r="D11" s="199">
        <v>669324</v>
      </c>
      <c r="E11" s="315"/>
      <c r="F11" s="316"/>
      <c r="G11" s="317"/>
    </row>
    <row r="12" spans="1:7" ht="17" customHeight="1" x14ac:dyDescent="0.35">
      <c r="B12" s="77" t="s">
        <v>56</v>
      </c>
      <c r="C12" s="201">
        <v>422082</v>
      </c>
      <c r="D12" s="201">
        <v>306020</v>
      </c>
      <c r="E12" s="315"/>
      <c r="F12" s="316"/>
      <c r="G12" s="317"/>
    </row>
    <row r="13" spans="1:7" ht="17" customHeight="1" x14ac:dyDescent="0.35">
      <c r="B13" s="77" t="s">
        <v>127</v>
      </c>
      <c r="C13" s="201">
        <v>11156</v>
      </c>
      <c r="D13" s="201">
        <v>2495</v>
      </c>
      <c r="E13" s="315"/>
      <c r="F13" s="316"/>
      <c r="G13" s="317"/>
    </row>
    <row r="14" spans="1:7" ht="17" customHeight="1" x14ac:dyDescent="0.35">
      <c r="B14" s="77" t="s">
        <v>126</v>
      </c>
      <c r="C14" s="201">
        <v>-3042</v>
      </c>
      <c r="D14" s="201">
        <v>-3692</v>
      </c>
      <c r="E14" s="315"/>
      <c r="F14" s="316"/>
      <c r="G14" s="317"/>
    </row>
    <row r="15" spans="1:7" ht="17" customHeight="1" x14ac:dyDescent="0.35">
      <c r="B15" s="77" t="s">
        <v>125</v>
      </c>
      <c r="C15" s="201">
        <v>199393</v>
      </c>
      <c r="D15" s="201">
        <v>180236</v>
      </c>
      <c r="E15" s="315"/>
      <c r="F15" s="316"/>
      <c r="G15" s="317"/>
    </row>
    <row r="16" spans="1:7" ht="17" customHeight="1" x14ac:dyDescent="0.35">
      <c r="B16" s="77" t="s">
        <v>124</v>
      </c>
      <c r="C16" s="201">
        <v>-36960</v>
      </c>
      <c r="D16" s="201">
        <v>-30450</v>
      </c>
      <c r="E16" s="315"/>
      <c r="F16" s="316"/>
      <c r="G16" s="317"/>
    </row>
    <row r="17" spans="2:7" ht="17" customHeight="1" x14ac:dyDescent="0.35">
      <c r="B17" s="77" t="s">
        <v>123</v>
      </c>
      <c r="C17" s="201">
        <v>9510</v>
      </c>
      <c r="D17" s="201">
        <v>666</v>
      </c>
      <c r="E17" s="315"/>
      <c r="F17" s="316"/>
      <c r="G17" s="317"/>
    </row>
    <row r="18" spans="2:7" ht="17" customHeight="1" x14ac:dyDescent="0.35">
      <c r="B18" s="77" t="s">
        <v>122</v>
      </c>
      <c r="C18" s="201">
        <v>10162</v>
      </c>
      <c r="D18" s="201">
        <v>5645</v>
      </c>
      <c r="E18" s="315"/>
      <c r="F18" s="316"/>
      <c r="G18" s="317"/>
    </row>
    <row r="19" spans="2:7" ht="17" customHeight="1" x14ac:dyDescent="0.35">
      <c r="B19" s="77" t="s">
        <v>121</v>
      </c>
      <c r="C19" s="201">
        <v>9</v>
      </c>
      <c r="D19" s="201">
        <v>10</v>
      </c>
      <c r="E19" s="315"/>
      <c r="F19" s="316"/>
      <c r="G19" s="317"/>
    </row>
    <row r="20" spans="2:7" ht="28" customHeight="1" x14ac:dyDescent="0.35">
      <c r="B20" s="77" t="s">
        <v>120</v>
      </c>
      <c r="C20" s="201">
        <v>0</v>
      </c>
      <c r="D20" s="201">
        <v>12837</v>
      </c>
      <c r="E20" s="315"/>
      <c r="F20" s="316"/>
      <c r="G20" s="317"/>
    </row>
    <row r="21" spans="2:7" ht="17" customHeight="1" x14ac:dyDescent="0.35">
      <c r="B21" s="77" t="s">
        <v>119</v>
      </c>
      <c r="C21" s="201">
        <v>0</v>
      </c>
      <c r="D21" s="201">
        <v>2368</v>
      </c>
      <c r="E21" s="315"/>
      <c r="F21" s="316"/>
      <c r="G21" s="317"/>
    </row>
    <row r="22" spans="2:7" ht="17" customHeight="1" x14ac:dyDescent="0.35">
      <c r="B22" s="77" t="s">
        <v>118</v>
      </c>
      <c r="C22" s="201">
        <v>-79172</v>
      </c>
      <c r="D22" s="201">
        <v>-57664</v>
      </c>
      <c r="E22" s="315"/>
      <c r="F22" s="316"/>
      <c r="G22" s="317"/>
    </row>
    <row r="23" spans="2:7" ht="17" customHeight="1" x14ac:dyDescent="0.35">
      <c r="B23" s="77" t="s">
        <v>117</v>
      </c>
      <c r="C23" s="201">
        <v>-21403</v>
      </c>
      <c r="D23" s="201">
        <v>-6341</v>
      </c>
      <c r="E23" s="315"/>
      <c r="F23" s="316"/>
      <c r="G23" s="317"/>
    </row>
    <row r="24" spans="2:7" ht="28.5" customHeight="1" x14ac:dyDescent="0.35">
      <c r="B24" s="77" t="s">
        <v>116</v>
      </c>
      <c r="C24" s="201">
        <v>278974</v>
      </c>
      <c r="D24" s="201">
        <v>259925</v>
      </c>
      <c r="E24" s="315"/>
      <c r="F24" s="316"/>
      <c r="G24" s="317"/>
    </row>
    <row r="25" spans="2:7" ht="33" customHeight="1" x14ac:dyDescent="0.35">
      <c r="B25" s="77" t="s">
        <v>115</v>
      </c>
      <c r="C25" s="201">
        <v>1052</v>
      </c>
      <c r="D25" s="201">
        <v>3610</v>
      </c>
      <c r="E25" s="315"/>
      <c r="F25" s="316"/>
      <c r="G25" s="317"/>
    </row>
    <row r="26" spans="2:7" ht="17" customHeight="1" thickBot="1" x14ac:dyDescent="0.4">
      <c r="B26" s="77" t="s">
        <v>114</v>
      </c>
      <c r="C26" s="201">
        <v>-12837</v>
      </c>
      <c r="D26" s="201">
        <v>-6341</v>
      </c>
      <c r="E26" s="315"/>
      <c r="F26" s="316"/>
      <c r="G26" s="317"/>
    </row>
    <row r="27" spans="2:7" ht="17" customHeight="1" thickBot="1" x14ac:dyDescent="0.4">
      <c r="B27" s="93" t="s">
        <v>113</v>
      </c>
      <c r="C27" s="199">
        <v>25257</v>
      </c>
      <c r="D27" s="199">
        <v>-74385.301789999998</v>
      </c>
      <c r="E27" s="315"/>
      <c r="F27" s="316"/>
      <c r="G27" s="317"/>
    </row>
    <row r="28" spans="2:7" ht="17" customHeight="1" x14ac:dyDescent="0.35">
      <c r="B28" s="77" t="s">
        <v>111</v>
      </c>
      <c r="C28" s="201">
        <v>47788</v>
      </c>
      <c r="D28" s="201">
        <v>53700</v>
      </c>
      <c r="E28" s="315"/>
      <c r="F28" s="316"/>
      <c r="G28" s="317"/>
    </row>
    <row r="29" spans="2:7" ht="17" customHeight="1" x14ac:dyDescent="0.35">
      <c r="B29" s="77" t="s">
        <v>110</v>
      </c>
      <c r="C29" s="201">
        <v>0</v>
      </c>
      <c r="D29" s="201">
        <v>-608</v>
      </c>
      <c r="E29" s="315"/>
      <c r="F29" s="316"/>
      <c r="G29" s="317"/>
    </row>
    <row r="30" spans="2:7" ht="17" customHeight="1" x14ac:dyDescent="0.35">
      <c r="B30" s="77" t="s">
        <v>109</v>
      </c>
      <c r="C30" s="201">
        <v>-43424</v>
      </c>
      <c r="D30" s="201">
        <v>-43884</v>
      </c>
      <c r="E30" s="315"/>
      <c r="F30" s="316"/>
      <c r="G30" s="317"/>
    </row>
    <row r="31" spans="2:7" ht="17" customHeight="1" x14ac:dyDescent="0.35">
      <c r="B31" s="77" t="s">
        <v>108</v>
      </c>
      <c r="C31" s="201">
        <v>-34395</v>
      </c>
      <c r="D31" s="201">
        <v>-24735</v>
      </c>
      <c r="E31" s="315"/>
      <c r="F31" s="316"/>
      <c r="G31" s="317"/>
    </row>
    <row r="32" spans="2:7" ht="17" customHeight="1" x14ac:dyDescent="0.35">
      <c r="B32" s="77" t="s">
        <v>107</v>
      </c>
      <c r="C32" s="201">
        <v>-49327</v>
      </c>
      <c r="D32" s="201">
        <v>-36301</v>
      </c>
      <c r="E32" s="315"/>
      <c r="F32" s="316"/>
      <c r="G32" s="317"/>
    </row>
    <row r="33" spans="2:7" ht="17" customHeight="1" x14ac:dyDescent="0.35">
      <c r="B33" s="77" t="s">
        <v>106</v>
      </c>
      <c r="C33" s="201">
        <v>-128</v>
      </c>
      <c r="D33" s="201">
        <v>-97.30179000000004</v>
      </c>
      <c r="E33" s="315"/>
      <c r="F33" s="316"/>
      <c r="G33" s="317"/>
    </row>
    <row r="34" spans="2:7" ht="17" customHeight="1" x14ac:dyDescent="0.35">
      <c r="B34" s="77" t="s">
        <v>105</v>
      </c>
      <c r="C34" s="201">
        <v>0</v>
      </c>
      <c r="D34" s="201">
        <v>1808</v>
      </c>
      <c r="E34" s="315"/>
      <c r="F34" s="316"/>
      <c r="G34" s="317"/>
    </row>
    <row r="35" spans="2:7" ht="17" customHeight="1" thickBot="1" x14ac:dyDescent="0.4">
      <c r="B35" s="77" t="s">
        <v>4</v>
      </c>
      <c r="C35" s="201">
        <v>104743</v>
      </c>
      <c r="D35" s="201">
        <v>-24268</v>
      </c>
      <c r="E35" s="315"/>
      <c r="F35" s="316"/>
      <c r="G35" s="317"/>
    </row>
    <row r="36" spans="2:7" ht="17" customHeight="1" thickBot="1" x14ac:dyDescent="0.4">
      <c r="B36" s="93" t="s">
        <v>104</v>
      </c>
      <c r="C36" s="199">
        <v>158427</v>
      </c>
      <c r="D36" s="199">
        <v>-120379.69821</v>
      </c>
      <c r="E36" s="315"/>
      <c r="F36" s="316"/>
      <c r="G36" s="317"/>
    </row>
    <row r="37" spans="2:7" ht="17" customHeight="1" x14ac:dyDescent="0.35">
      <c r="B37" s="77" t="s">
        <v>103</v>
      </c>
      <c r="C37" s="201">
        <v>85049</v>
      </c>
      <c r="D37" s="201">
        <v>-15590</v>
      </c>
      <c r="E37" s="315"/>
      <c r="F37" s="316"/>
      <c r="G37" s="317"/>
    </row>
    <row r="38" spans="2:7" ht="17" customHeight="1" x14ac:dyDescent="0.35">
      <c r="B38" s="77" t="s">
        <v>102</v>
      </c>
      <c r="C38" s="201">
        <v>194128</v>
      </c>
      <c r="D38" s="201">
        <v>-86772</v>
      </c>
      <c r="E38" s="315"/>
      <c r="F38" s="316"/>
      <c r="G38" s="317"/>
    </row>
    <row r="39" spans="2:7" ht="17" customHeight="1" x14ac:dyDescent="0.35">
      <c r="B39" s="77" t="s">
        <v>101</v>
      </c>
      <c r="C39" s="201">
        <v>-13937</v>
      </c>
      <c r="D39" s="201">
        <v>-13370</v>
      </c>
      <c r="E39" s="315"/>
      <c r="F39" s="316"/>
      <c r="G39" s="317"/>
    </row>
    <row r="40" spans="2:7" ht="17" customHeight="1" x14ac:dyDescent="0.35">
      <c r="B40" s="77" t="s">
        <v>287</v>
      </c>
      <c r="C40" s="201">
        <v>-30283</v>
      </c>
      <c r="D40" s="201">
        <v>-25873</v>
      </c>
      <c r="E40" s="315"/>
      <c r="F40" s="316"/>
      <c r="G40" s="317"/>
    </row>
    <row r="41" spans="2:7" ht="17" customHeight="1" x14ac:dyDescent="0.35">
      <c r="B41" s="77" t="s">
        <v>100</v>
      </c>
      <c r="C41" s="201">
        <v>14038</v>
      </c>
      <c r="D41" s="201">
        <v>9996</v>
      </c>
      <c r="E41" s="315"/>
      <c r="F41" s="316"/>
      <c r="G41" s="317"/>
    </row>
    <row r="42" spans="2:7" ht="17" customHeight="1" x14ac:dyDescent="0.35">
      <c r="B42" s="77" t="s">
        <v>99</v>
      </c>
      <c r="C42" s="201">
        <v>-9700</v>
      </c>
      <c r="D42" s="201">
        <v>-1809</v>
      </c>
      <c r="E42" s="315"/>
      <c r="F42" s="316"/>
      <c r="G42" s="317"/>
    </row>
    <row r="43" spans="2:7" ht="17" customHeight="1" x14ac:dyDescent="0.35">
      <c r="B43" s="77" t="s">
        <v>97</v>
      </c>
      <c r="C43" s="201">
        <v>-620</v>
      </c>
      <c r="D43" s="201">
        <v>-620</v>
      </c>
      <c r="E43" s="315"/>
      <c r="F43" s="316"/>
      <c r="G43" s="317"/>
    </row>
    <row r="44" spans="2:7" ht="17" customHeight="1" x14ac:dyDescent="0.35">
      <c r="B44" s="77" t="s">
        <v>333</v>
      </c>
      <c r="C44" s="201">
        <v>-32874</v>
      </c>
      <c r="D44" s="201">
        <v>30521</v>
      </c>
      <c r="E44" s="315"/>
      <c r="F44" s="316"/>
      <c r="G44" s="317"/>
    </row>
    <row r="45" spans="2:7" ht="17" customHeight="1" x14ac:dyDescent="0.35">
      <c r="B45" s="77" t="s">
        <v>334</v>
      </c>
      <c r="C45" s="201">
        <v>-9197</v>
      </c>
      <c r="D45" s="201">
        <v>0</v>
      </c>
      <c r="E45" s="315"/>
      <c r="F45" s="316"/>
      <c r="G45" s="317"/>
    </row>
    <row r="46" spans="2:7" ht="17" customHeight="1" thickBot="1" x14ac:dyDescent="0.4">
      <c r="B46" s="77" t="s">
        <v>4</v>
      </c>
      <c r="C46" s="201">
        <v>-38177</v>
      </c>
      <c r="D46" s="201">
        <v>-16862.698209999999</v>
      </c>
      <c r="E46" s="315"/>
      <c r="F46" s="316"/>
      <c r="G46" s="317"/>
    </row>
    <row r="47" spans="2:7" ht="17" customHeight="1" thickBot="1" x14ac:dyDescent="0.4">
      <c r="B47" s="86" t="s">
        <v>96</v>
      </c>
      <c r="C47" s="203">
        <v>962608</v>
      </c>
      <c r="D47" s="203">
        <v>474559</v>
      </c>
      <c r="E47" s="315"/>
      <c r="F47" s="316"/>
      <c r="G47" s="317"/>
    </row>
    <row r="48" spans="2:7" ht="17" customHeight="1" thickBot="1" x14ac:dyDescent="0.4">
      <c r="B48" s="93" t="s">
        <v>95</v>
      </c>
      <c r="C48" s="199">
        <v>-616511</v>
      </c>
      <c r="D48" s="199">
        <v>184586</v>
      </c>
      <c r="E48" s="315"/>
      <c r="F48" s="316"/>
      <c r="G48" s="317"/>
    </row>
    <row r="49" spans="2:7" ht="17" customHeight="1" x14ac:dyDescent="0.35">
      <c r="B49" s="77" t="s">
        <v>112</v>
      </c>
      <c r="C49" s="201">
        <v>-582</v>
      </c>
      <c r="D49" s="201">
        <v>8654</v>
      </c>
      <c r="E49" s="315"/>
      <c r="F49" s="316"/>
      <c r="G49" s="317"/>
    </row>
    <row r="50" spans="2:7" ht="17" customHeight="1" x14ac:dyDescent="0.35">
      <c r="B50" s="77" t="s">
        <v>94</v>
      </c>
      <c r="C50" s="201">
        <v>-1313255</v>
      </c>
      <c r="D50" s="201">
        <v>-141764</v>
      </c>
      <c r="E50" s="315"/>
      <c r="F50" s="316"/>
      <c r="G50" s="317"/>
    </row>
    <row r="51" spans="2:7" ht="17" customHeight="1" x14ac:dyDescent="0.35">
      <c r="B51" s="77" t="s">
        <v>93</v>
      </c>
      <c r="C51" s="201">
        <v>1478011</v>
      </c>
      <c r="D51" s="201">
        <v>651226</v>
      </c>
      <c r="E51" s="315"/>
      <c r="F51" s="316"/>
      <c r="G51" s="317"/>
    </row>
    <row r="52" spans="2:7" ht="17" customHeight="1" x14ac:dyDescent="0.35">
      <c r="B52" s="77" t="s">
        <v>92</v>
      </c>
      <c r="C52" s="201">
        <v>-780685</v>
      </c>
      <c r="D52" s="201">
        <v>-459191</v>
      </c>
      <c r="E52" s="315"/>
      <c r="F52" s="316"/>
      <c r="G52" s="317"/>
    </row>
    <row r="53" spans="2:7" ht="17" customHeight="1" x14ac:dyDescent="0.35">
      <c r="B53" s="77" t="s">
        <v>337</v>
      </c>
      <c r="C53" s="201">
        <v>0</v>
      </c>
      <c r="D53" s="201">
        <v>79861</v>
      </c>
      <c r="E53" s="315"/>
      <c r="F53" s="316"/>
      <c r="G53" s="317"/>
    </row>
    <row r="54" spans="2:7" ht="17" customHeight="1" thickBot="1" x14ac:dyDescent="0.4">
      <c r="B54" s="77" t="s">
        <v>89</v>
      </c>
      <c r="C54" s="201">
        <v>0</v>
      </c>
      <c r="D54" s="201">
        <v>45800</v>
      </c>
      <c r="E54" s="315"/>
      <c r="F54" s="316"/>
      <c r="G54" s="317"/>
    </row>
    <row r="55" spans="2:7" ht="17" customHeight="1" thickBot="1" x14ac:dyDescent="0.4">
      <c r="B55" s="93" t="s">
        <v>88</v>
      </c>
      <c r="C55" s="199">
        <v>674195</v>
      </c>
      <c r="D55" s="199">
        <v>489229</v>
      </c>
      <c r="E55" s="315"/>
      <c r="F55" s="316"/>
      <c r="G55" s="317"/>
    </row>
    <row r="56" spans="2:7" ht="17" customHeight="1" x14ac:dyDescent="0.35">
      <c r="B56" s="77" t="s">
        <v>87</v>
      </c>
      <c r="C56" s="201">
        <v>1319448</v>
      </c>
      <c r="D56" s="201">
        <v>547896</v>
      </c>
      <c r="E56" s="315"/>
      <c r="F56" s="316"/>
      <c r="G56" s="317"/>
    </row>
    <row r="57" spans="2:7" ht="17" customHeight="1" x14ac:dyDescent="0.35">
      <c r="B57" s="77" t="s">
        <v>86</v>
      </c>
      <c r="C57" s="201">
        <v>-437901</v>
      </c>
      <c r="D57" s="201">
        <v>-18905</v>
      </c>
      <c r="E57" s="315"/>
      <c r="F57" s="316"/>
      <c r="G57" s="317"/>
    </row>
    <row r="58" spans="2:7" ht="17" hidden="1" customHeight="1" x14ac:dyDescent="0.35">
      <c r="B58" s="77" t="s">
        <v>85</v>
      </c>
      <c r="C58" s="201">
        <v>-65192</v>
      </c>
      <c r="D58" s="201">
        <v>-32467</v>
      </c>
      <c r="E58" s="315"/>
      <c r="F58" s="316"/>
      <c r="G58" s="317"/>
    </row>
    <row r="59" spans="2:7" ht="17" customHeight="1" x14ac:dyDescent="0.35">
      <c r="B59" s="77" t="s">
        <v>84</v>
      </c>
      <c r="C59" s="201">
        <v>-5632</v>
      </c>
      <c r="D59" s="201">
        <v>-3972</v>
      </c>
      <c r="E59" s="315"/>
      <c r="F59" s="316"/>
      <c r="G59" s="317"/>
    </row>
    <row r="60" spans="2:7" ht="17" hidden="1" customHeight="1" x14ac:dyDescent="0.35">
      <c r="B60" s="368" t="s">
        <v>83</v>
      </c>
      <c r="C60" s="369">
        <v>0</v>
      </c>
      <c r="D60" s="369">
        <v>0</v>
      </c>
      <c r="E60" s="315"/>
      <c r="F60" s="316"/>
      <c r="G60" s="317"/>
    </row>
    <row r="61" spans="2:7" ht="17" customHeight="1" x14ac:dyDescent="0.35">
      <c r="B61" s="77" t="s">
        <v>82</v>
      </c>
      <c r="C61" s="201">
        <v>0</v>
      </c>
      <c r="D61" s="201">
        <v>-3297</v>
      </c>
      <c r="E61" s="315"/>
      <c r="F61" s="316"/>
      <c r="G61" s="317"/>
    </row>
    <row r="62" spans="2:7" ht="17" customHeight="1" thickBot="1" x14ac:dyDescent="0.4">
      <c r="B62" s="77" t="s">
        <v>81</v>
      </c>
      <c r="C62" s="201">
        <v>-136528</v>
      </c>
      <c r="D62" s="201">
        <v>-26</v>
      </c>
      <c r="E62" s="315"/>
      <c r="F62" s="316"/>
      <c r="G62" s="317"/>
    </row>
    <row r="63" spans="2:7" ht="17" customHeight="1" thickBot="1" x14ac:dyDescent="0.4">
      <c r="B63" s="204" t="s">
        <v>80</v>
      </c>
      <c r="C63" s="199">
        <v>1020292</v>
      </c>
      <c r="D63" s="199">
        <v>1148374</v>
      </c>
      <c r="E63" s="315"/>
      <c r="F63" s="316"/>
      <c r="G63" s="317"/>
    </row>
    <row r="64" spans="2:7" ht="17" customHeight="1" x14ac:dyDescent="0.35">
      <c r="B64" s="77" t="s">
        <v>79</v>
      </c>
      <c r="C64" s="201">
        <v>245819</v>
      </c>
      <c r="D64" s="201">
        <v>336523</v>
      </c>
      <c r="E64" s="315"/>
      <c r="F64" s="316"/>
      <c r="G64" s="317"/>
    </row>
    <row r="65" spans="2:7" ht="17" customHeight="1" thickBot="1" x14ac:dyDescent="0.4">
      <c r="B65" s="77" t="s">
        <v>78</v>
      </c>
      <c r="C65" s="201">
        <v>1266111</v>
      </c>
      <c r="D65" s="201">
        <v>1484897</v>
      </c>
      <c r="G65" s="317"/>
    </row>
    <row r="66" spans="2:7" ht="17" customHeight="1" thickBot="1" x14ac:dyDescent="0.4">
      <c r="B66" s="86" t="s">
        <v>77</v>
      </c>
      <c r="C66" s="203">
        <v>1020292</v>
      </c>
      <c r="D66" s="203">
        <v>1148374</v>
      </c>
      <c r="G66" s="317"/>
    </row>
    <row r="67" spans="2:7" ht="17" hidden="1" customHeight="1" x14ac:dyDescent="0.35">
      <c r="C67" s="43"/>
      <c r="D67" s="43"/>
      <c r="G67" s="317"/>
    </row>
    <row r="68" spans="2:7" ht="17" hidden="1" customHeight="1" x14ac:dyDescent="0.35">
      <c r="C68" s="129"/>
      <c r="D68" s="129"/>
      <c r="G68" s="317"/>
    </row>
    <row r="69" spans="2:7" ht="17" hidden="1" customHeight="1" x14ac:dyDescent="0.35">
      <c r="C69" s="129"/>
      <c r="D69" s="129"/>
      <c r="G69" s="317"/>
    </row>
    <row r="70" spans="2:7" ht="17" hidden="1" customHeight="1" x14ac:dyDescent="0.35">
      <c r="C70" s="129"/>
      <c r="D70" s="129"/>
      <c r="G70" s="317"/>
    </row>
    <row r="71" spans="2:7" ht="17" hidden="1" customHeight="1" x14ac:dyDescent="0.35">
      <c r="C71" s="129"/>
      <c r="D71" s="129"/>
      <c r="G71" s="317"/>
    </row>
    <row r="72" spans="2:7" ht="17" hidden="1" customHeight="1" x14ac:dyDescent="0.35">
      <c r="G72" s="317"/>
    </row>
    <row r="73" spans="2:7" ht="17" hidden="1" customHeight="1" x14ac:dyDescent="0.35">
      <c r="G73" s="317"/>
    </row>
    <row r="74" spans="2:7" ht="17" hidden="1" customHeight="1" x14ac:dyDescent="0.35">
      <c r="G74" s="317"/>
    </row>
    <row r="75" spans="2:7" ht="17" hidden="1" customHeight="1" x14ac:dyDescent="0.35">
      <c r="G75" s="317"/>
    </row>
    <row r="76" spans="2:7" ht="17" hidden="1" customHeight="1" x14ac:dyDescent="0.35">
      <c r="G76" s="317"/>
    </row>
    <row r="77" spans="2:7" ht="17" hidden="1" customHeight="1" x14ac:dyDescent="0.35">
      <c r="C77" s="129"/>
      <c r="D77" s="129"/>
      <c r="G77" s="317"/>
    </row>
    <row r="78" spans="2:7" ht="17" hidden="1" customHeight="1" x14ac:dyDescent="0.35">
      <c r="C78" s="129"/>
      <c r="D78" s="129"/>
      <c r="G78" s="317"/>
    </row>
    <row r="79" spans="2:7" ht="17" hidden="1" customHeight="1" x14ac:dyDescent="0.35">
      <c r="C79" s="129"/>
      <c r="D79" s="129"/>
      <c r="G79" s="317"/>
    </row>
    <row r="80" spans="2:7" ht="17" hidden="1" customHeight="1" x14ac:dyDescent="0.35">
      <c r="C80" s="129"/>
      <c r="D80" s="129"/>
      <c r="G80" s="317"/>
    </row>
    <row r="81" spans="3:7" ht="17" hidden="1" customHeight="1" x14ac:dyDescent="0.35">
      <c r="C81" s="129"/>
      <c r="D81" s="129"/>
      <c r="G81" s="317"/>
    </row>
    <row r="82" spans="3:7" ht="17" hidden="1" customHeight="1" x14ac:dyDescent="0.35">
      <c r="C82" s="129"/>
      <c r="D82" s="129"/>
      <c r="G82" s="317"/>
    </row>
    <row r="83" spans="3:7" ht="17" customHeight="1" x14ac:dyDescent="0.35"/>
    <row r="84" spans="3:7" ht="17" customHeight="1" x14ac:dyDescent="0.35"/>
    <row r="85" spans="3:7" ht="17" customHeight="1" x14ac:dyDescent="0.35"/>
  </sheetData>
  <mergeCells count="1">
    <mergeCell ref="C9:D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76DFF-92FF-4FC5-9645-9A46BD44DA51}">
  <sheetPr>
    <tabColor rgb="FF0099FF"/>
  </sheetPr>
  <dimension ref="A1:P96"/>
  <sheetViews>
    <sheetView showGridLines="0" zoomScale="70" zoomScaleNormal="70" workbookViewId="0">
      <pane xSplit="2" ySplit="12" topLeftCell="C13" activePane="bottomRight" state="frozen"/>
      <selection activeCell="D3" sqref="D3:D4"/>
      <selection pane="topRight" activeCell="D3" sqref="D3:D4"/>
      <selection pane="bottomLeft" activeCell="D3" sqref="D3:D4"/>
      <selection pane="bottomRight" activeCell="C13" sqref="C13"/>
    </sheetView>
  </sheetViews>
  <sheetFormatPr defaultColWidth="0" defaultRowHeight="0" customHeight="1" zeroHeight="1" x14ac:dyDescent="0.25"/>
  <cols>
    <col min="1" max="1" width="1" style="5" customWidth="1"/>
    <col min="2" max="2" width="47.81640625" style="8" customWidth="1"/>
    <col min="3" max="4" width="14.36328125" style="6" customWidth="1"/>
    <col min="5" max="5" width="1.54296875" style="5" customWidth="1"/>
    <col min="6" max="6" width="8.90625" style="5" customWidth="1"/>
    <col min="7" max="7" width="1.81640625" style="5" customWidth="1"/>
    <col min="8" max="16384" width="8.81640625" style="5" hidden="1"/>
  </cols>
  <sheetData>
    <row r="1" spans="1:16" s="1" customFormat="1" ht="3.5" customHeight="1" thickBot="1" x14ac:dyDescent="0.35">
      <c r="C1" s="2"/>
      <c r="D1" s="2"/>
      <c r="E1" s="2"/>
      <c r="F1" s="2"/>
      <c r="G1" s="2"/>
    </row>
    <row r="2" spans="1:16" s="148" customFormat="1" ht="14" x14ac:dyDescent="0.3">
      <c r="A2" s="142"/>
      <c r="B2" s="143"/>
      <c r="C2" s="144"/>
      <c r="D2" s="144"/>
      <c r="E2" s="144"/>
      <c r="F2" s="145"/>
      <c r="G2" s="146"/>
      <c r="H2" s="146"/>
      <c r="I2" s="146"/>
      <c r="J2" s="146"/>
      <c r="K2" s="146"/>
      <c r="L2" s="146"/>
      <c r="M2" s="146"/>
      <c r="N2" s="146"/>
      <c r="O2" s="146"/>
      <c r="P2" s="147"/>
    </row>
    <row r="3" spans="1:16" s="148" customFormat="1" ht="15.5" x14ac:dyDescent="0.35">
      <c r="A3" s="142"/>
      <c r="B3" s="149"/>
      <c r="C3" s="150" t="s">
        <v>310</v>
      </c>
      <c r="D3" s="53">
        <v>45352</v>
      </c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1"/>
    </row>
    <row r="4" spans="1:16" s="148" customFormat="1" ht="15.5" x14ac:dyDescent="0.35">
      <c r="A4" s="142"/>
      <c r="B4" s="149"/>
      <c r="C4" s="150" t="s">
        <v>311</v>
      </c>
      <c r="D4" s="55" t="s">
        <v>335</v>
      </c>
      <c r="E4" s="152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1"/>
    </row>
    <row r="5" spans="1:16" s="148" customFormat="1" ht="14.5" thickBot="1" x14ac:dyDescent="0.35">
      <c r="A5" s="142"/>
      <c r="B5" s="153"/>
      <c r="C5" s="154"/>
      <c r="D5" s="154"/>
      <c r="E5" s="154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6"/>
    </row>
    <row r="6" spans="1:16" s="1" customFormat="1" ht="14" x14ac:dyDescent="0.3">
      <c r="C6" s="2"/>
      <c r="D6" s="2"/>
      <c r="E6" s="2"/>
      <c r="F6" s="2"/>
      <c r="G6" s="2"/>
    </row>
    <row r="7" spans="1:16" s="1" customFormat="1" ht="15" customHeight="1" x14ac:dyDescent="0.3">
      <c r="B7" s="4"/>
      <c r="C7" s="3"/>
      <c r="D7" s="3"/>
      <c r="E7" s="3"/>
      <c r="F7" s="4"/>
      <c r="G7" s="3"/>
    </row>
    <row r="8" spans="1:16" ht="15" customHeight="1" x14ac:dyDescent="0.25">
      <c r="C8" s="8"/>
      <c r="D8" s="8"/>
    </row>
    <row r="9" spans="1:16" ht="15" customHeight="1" x14ac:dyDescent="0.25">
      <c r="B9" s="205" t="s">
        <v>314</v>
      </c>
      <c r="C9" s="206"/>
      <c r="D9" s="206"/>
      <c r="E9" s="206"/>
      <c r="F9" s="206"/>
      <c r="G9" s="206"/>
    </row>
    <row r="10" spans="1:16" ht="15" customHeight="1" x14ac:dyDescent="0.25">
      <c r="B10" s="207"/>
      <c r="C10" s="208"/>
      <c r="D10" s="208"/>
    </row>
    <row r="11" spans="1:16" ht="15" customHeight="1" thickBot="1" x14ac:dyDescent="0.3">
      <c r="B11" s="209" t="s">
        <v>161</v>
      </c>
      <c r="C11" s="381" t="s">
        <v>21</v>
      </c>
      <c r="D11" s="382"/>
    </row>
    <row r="12" spans="1:16" ht="15" customHeight="1" thickBot="1" x14ac:dyDescent="0.3">
      <c r="B12" s="210" t="s">
        <v>48</v>
      </c>
      <c r="C12" s="211">
        <v>45382</v>
      </c>
      <c r="D12" s="212">
        <v>45291</v>
      </c>
    </row>
    <row r="13" spans="1:16" ht="15" customHeight="1" thickBot="1" x14ac:dyDescent="0.4">
      <c r="B13" s="341" t="s">
        <v>151</v>
      </c>
      <c r="C13" s="342"/>
      <c r="D13" s="342"/>
    </row>
    <row r="14" spans="1:16" ht="15" customHeight="1" x14ac:dyDescent="0.25">
      <c r="B14" s="77" t="s">
        <v>160</v>
      </c>
      <c r="C14" s="200">
        <v>1266111</v>
      </c>
      <c r="D14" s="200">
        <v>245819</v>
      </c>
    </row>
    <row r="15" spans="1:16" ht="15" customHeight="1" x14ac:dyDescent="0.25">
      <c r="B15" s="77" t="s">
        <v>94</v>
      </c>
      <c r="C15" s="200">
        <v>1479543</v>
      </c>
      <c r="D15" s="200">
        <v>1526208</v>
      </c>
    </row>
    <row r="16" spans="1:16" ht="15" customHeight="1" x14ac:dyDescent="0.25">
      <c r="B16" s="77" t="s">
        <v>111</v>
      </c>
      <c r="C16" s="200">
        <v>394010</v>
      </c>
      <c r="D16" s="200">
        <v>441987</v>
      </c>
    </row>
    <row r="17" spans="2:4" ht="15" customHeight="1" x14ac:dyDescent="0.25">
      <c r="B17" s="77" t="s">
        <v>159</v>
      </c>
      <c r="C17" s="200">
        <v>32594</v>
      </c>
      <c r="D17" s="200">
        <v>30654</v>
      </c>
    </row>
    <row r="18" spans="2:4" ht="15" customHeight="1" x14ac:dyDescent="0.25">
      <c r="B18" s="77" t="s">
        <v>158</v>
      </c>
      <c r="C18" s="200">
        <v>0</v>
      </c>
      <c r="D18" s="200">
        <v>0</v>
      </c>
    </row>
    <row r="19" spans="2:4" ht="15" customHeight="1" x14ac:dyDescent="0.25">
      <c r="B19" s="77" t="s">
        <v>108</v>
      </c>
      <c r="C19" s="200">
        <v>303125</v>
      </c>
      <c r="D19" s="200">
        <v>268730</v>
      </c>
    </row>
    <row r="20" spans="2:4" ht="15" customHeight="1" x14ac:dyDescent="0.25">
      <c r="B20" s="77" t="s">
        <v>82</v>
      </c>
      <c r="C20" s="200">
        <v>121</v>
      </c>
      <c r="D20" s="200">
        <v>0</v>
      </c>
    </row>
    <row r="21" spans="2:4" ht="15" customHeight="1" x14ac:dyDescent="0.25">
      <c r="B21" s="77" t="s">
        <v>157</v>
      </c>
      <c r="C21" s="200">
        <v>108627</v>
      </c>
      <c r="D21" s="200">
        <v>235642</v>
      </c>
    </row>
    <row r="22" spans="2:4" ht="15" customHeight="1" x14ac:dyDescent="0.25">
      <c r="B22" s="77" t="s">
        <v>107</v>
      </c>
      <c r="C22" s="200">
        <v>62059</v>
      </c>
      <c r="D22" s="200">
        <v>12732</v>
      </c>
    </row>
    <row r="23" spans="2:4" ht="15" customHeight="1" x14ac:dyDescent="0.25">
      <c r="B23" s="77" t="s">
        <v>112</v>
      </c>
      <c r="C23" s="200">
        <v>6846</v>
      </c>
      <c r="D23" s="200">
        <v>6657</v>
      </c>
    </row>
    <row r="24" spans="2:4" ht="15" customHeight="1" thickBot="1" x14ac:dyDescent="0.3">
      <c r="B24" s="77" t="s">
        <v>4</v>
      </c>
      <c r="C24" s="200">
        <v>126700</v>
      </c>
      <c r="D24" s="200">
        <v>217968</v>
      </c>
    </row>
    <row r="25" spans="2:4" ht="15" customHeight="1" thickBot="1" x14ac:dyDescent="0.4">
      <c r="B25" s="86"/>
      <c r="C25" s="202">
        <v>3779736</v>
      </c>
      <c r="D25" s="202">
        <v>2986397</v>
      </c>
    </row>
    <row r="26" spans="2:4" ht="15" customHeight="1" thickBot="1" x14ac:dyDescent="0.4">
      <c r="B26" s="341" t="s">
        <v>148</v>
      </c>
      <c r="C26" s="213"/>
      <c r="D26" s="213"/>
    </row>
    <row r="27" spans="2:4" ht="15" customHeight="1" x14ac:dyDescent="0.35">
      <c r="B27" s="214" t="s">
        <v>156</v>
      </c>
      <c r="C27" s="215"/>
      <c r="D27" s="215"/>
    </row>
    <row r="28" spans="2:4" ht="15" customHeight="1" x14ac:dyDescent="0.25">
      <c r="B28" s="77" t="s">
        <v>112</v>
      </c>
      <c r="C28" s="200">
        <v>17971</v>
      </c>
      <c r="D28" s="200">
        <v>17578</v>
      </c>
    </row>
    <row r="29" spans="2:4" ht="15" customHeight="1" x14ac:dyDescent="0.25">
      <c r="B29" s="77" t="s">
        <v>111</v>
      </c>
      <c r="C29" s="200">
        <v>366134</v>
      </c>
      <c r="D29" s="200">
        <v>365945</v>
      </c>
    </row>
    <row r="30" spans="2:4" ht="15" customHeight="1" x14ac:dyDescent="0.25">
      <c r="B30" s="77" t="s">
        <v>109</v>
      </c>
      <c r="C30" s="200">
        <v>2414731</v>
      </c>
      <c r="D30" s="200">
        <v>2371307</v>
      </c>
    </row>
    <row r="31" spans="2:4" ht="15" customHeight="1" x14ac:dyDescent="0.25">
      <c r="B31" s="77" t="s">
        <v>124</v>
      </c>
      <c r="C31" s="200">
        <v>764</v>
      </c>
      <c r="D31" s="200">
        <v>826</v>
      </c>
    </row>
    <row r="32" spans="2:4" ht="15" customHeight="1" x14ac:dyDescent="0.25">
      <c r="B32" s="77" t="s">
        <v>106</v>
      </c>
      <c r="C32" s="200">
        <v>43067</v>
      </c>
      <c r="D32" s="200">
        <v>42677</v>
      </c>
    </row>
    <row r="33" spans="2:4" ht="15" customHeight="1" x14ac:dyDescent="0.25">
      <c r="B33" s="77" t="s">
        <v>155</v>
      </c>
      <c r="C33" s="200">
        <v>0</v>
      </c>
      <c r="D33" s="200">
        <v>0</v>
      </c>
    </row>
    <row r="34" spans="2:4" ht="15" customHeight="1" x14ac:dyDescent="0.25">
      <c r="B34" s="77" t="s">
        <v>143</v>
      </c>
      <c r="C34" s="200">
        <v>72</v>
      </c>
      <c r="D34" s="200">
        <v>2615</v>
      </c>
    </row>
    <row r="35" spans="2:4" ht="15" customHeight="1" thickBot="1" x14ac:dyDescent="0.3">
      <c r="B35" s="77" t="s">
        <v>4</v>
      </c>
      <c r="C35" s="200">
        <v>96548</v>
      </c>
      <c r="D35" s="200">
        <v>109226</v>
      </c>
    </row>
    <row r="36" spans="2:4" ht="15" customHeight="1" thickBot="1" x14ac:dyDescent="0.4">
      <c r="B36" s="86"/>
      <c r="C36" s="202">
        <v>2939287</v>
      </c>
      <c r="D36" s="202">
        <v>2910174</v>
      </c>
    </row>
    <row r="37" spans="2:4" ht="15" customHeight="1" x14ac:dyDescent="0.25">
      <c r="B37" s="77" t="s">
        <v>90</v>
      </c>
      <c r="C37" s="200">
        <v>1675744</v>
      </c>
      <c r="D37" s="200">
        <v>1596572</v>
      </c>
    </row>
    <row r="38" spans="2:4" ht="15" customHeight="1" x14ac:dyDescent="0.25">
      <c r="B38" s="77" t="s">
        <v>154</v>
      </c>
      <c r="C38" s="200">
        <v>12350974</v>
      </c>
      <c r="D38" s="200">
        <v>11770158</v>
      </c>
    </row>
    <row r="39" spans="2:4" ht="15" customHeight="1" thickBot="1" x14ac:dyDescent="0.3">
      <c r="B39" s="77" t="s">
        <v>91</v>
      </c>
      <c r="C39" s="200">
        <v>1630876</v>
      </c>
      <c r="D39" s="200">
        <v>1626979</v>
      </c>
    </row>
    <row r="40" spans="2:4" ht="15" customHeight="1" x14ac:dyDescent="0.35">
      <c r="B40" s="130"/>
      <c r="C40" s="216">
        <v>15657594</v>
      </c>
      <c r="D40" s="216">
        <v>14993709</v>
      </c>
    </row>
    <row r="41" spans="2:4" ht="15" customHeight="1" x14ac:dyDescent="0.35">
      <c r="B41" s="136"/>
      <c r="C41" s="217">
        <v>18596881</v>
      </c>
      <c r="D41" s="217">
        <v>17903883</v>
      </c>
    </row>
    <row r="42" spans="2:4" ht="15" customHeight="1" thickBot="1" x14ac:dyDescent="0.4">
      <c r="B42" s="120" t="s">
        <v>153</v>
      </c>
      <c r="C42" s="123">
        <v>22376617</v>
      </c>
      <c r="D42" s="123">
        <v>20890280</v>
      </c>
    </row>
    <row r="43" spans="2:4" ht="15" customHeight="1" x14ac:dyDescent="0.25">
      <c r="B43" s="394"/>
      <c r="C43" s="395"/>
      <c r="D43" s="395"/>
    </row>
    <row r="44" spans="2:4" ht="15" customHeight="1" thickBot="1" x14ac:dyDescent="0.3">
      <c r="B44" s="209" t="s">
        <v>152</v>
      </c>
      <c r="C44" s="381" t="s">
        <v>21</v>
      </c>
      <c r="D44" s="382"/>
    </row>
    <row r="45" spans="2:4" ht="15" customHeight="1" thickBot="1" x14ac:dyDescent="0.3">
      <c r="B45" s="74" t="s">
        <v>48</v>
      </c>
      <c r="C45" s="211">
        <v>45382</v>
      </c>
      <c r="D45" s="212">
        <v>45291</v>
      </c>
    </row>
    <row r="46" spans="2:4" ht="15" customHeight="1" thickBot="1" x14ac:dyDescent="0.4">
      <c r="B46" s="341" t="s">
        <v>151</v>
      </c>
      <c r="C46" s="213"/>
      <c r="D46" s="213"/>
    </row>
    <row r="47" spans="2:4" ht="15" customHeight="1" x14ac:dyDescent="0.25">
      <c r="B47" s="77" t="s">
        <v>146</v>
      </c>
      <c r="C47" s="200">
        <v>75449</v>
      </c>
      <c r="D47" s="200">
        <v>75811</v>
      </c>
    </row>
    <row r="48" spans="2:4" ht="15" customHeight="1" x14ac:dyDescent="0.25">
      <c r="B48" s="77" t="s">
        <v>145</v>
      </c>
      <c r="C48" s="200">
        <v>238598</v>
      </c>
      <c r="D48" s="200">
        <v>570815</v>
      </c>
    </row>
    <row r="49" spans="2:4" ht="15" customHeight="1" x14ac:dyDescent="0.25">
      <c r="B49" s="77" t="s">
        <v>144</v>
      </c>
      <c r="C49" s="200">
        <v>8929</v>
      </c>
      <c r="D49" s="200">
        <v>6268</v>
      </c>
    </row>
    <row r="50" spans="2:4" ht="15" customHeight="1" x14ac:dyDescent="0.25">
      <c r="B50" s="77" t="s">
        <v>143</v>
      </c>
      <c r="C50" s="200">
        <v>24423</v>
      </c>
      <c r="D50" s="200">
        <v>25926</v>
      </c>
    </row>
    <row r="51" spans="2:4" ht="15" customHeight="1" x14ac:dyDescent="0.25">
      <c r="B51" s="77" t="s">
        <v>103</v>
      </c>
      <c r="C51" s="200">
        <v>265952</v>
      </c>
      <c r="D51" s="200">
        <v>180007</v>
      </c>
    </row>
    <row r="52" spans="2:4" ht="15" customHeight="1" x14ac:dyDescent="0.25">
      <c r="B52" s="77" t="s">
        <v>102</v>
      </c>
      <c r="C52" s="200">
        <v>279002</v>
      </c>
      <c r="D52" s="200">
        <v>115157</v>
      </c>
    </row>
    <row r="53" spans="2:4" ht="15" customHeight="1" x14ac:dyDescent="0.25">
      <c r="B53" s="77" t="s">
        <v>150</v>
      </c>
      <c r="C53" s="200">
        <v>0</v>
      </c>
      <c r="D53" s="200">
        <v>0</v>
      </c>
    </row>
    <row r="54" spans="2:4" ht="15" customHeight="1" x14ac:dyDescent="0.25">
      <c r="B54" s="77" t="s">
        <v>100</v>
      </c>
      <c r="C54" s="200">
        <v>66598</v>
      </c>
      <c r="D54" s="200">
        <v>53071</v>
      </c>
    </row>
    <row r="55" spans="2:4" ht="15" customHeight="1" x14ac:dyDescent="0.25">
      <c r="B55" s="77" t="s">
        <v>149</v>
      </c>
      <c r="C55" s="200">
        <v>1111322</v>
      </c>
      <c r="D55" s="200">
        <v>1374021</v>
      </c>
    </row>
    <row r="56" spans="2:4" ht="15" customHeight="1" x14ac:dyDescent="0.25">
      <c r="B56" s="77" t="s">
        <v>99</v>
      </c>
      <c r="C56" s="200">
        <v>50003</v>
      </c>
      <c r="D56" s="200">
        <v>63940</v>
      </c>
    </row>
    <row r="57" spans="2:4" ht="15" customHeight="1" x14ac:dyDescent="0.25">
      <c r="B57" s="77" t="s">
        <v>98</v>
      </c>
      <c r="C57" s="200">
        <v>731</v>
      </c>
      <c r="D57" s="200">
        <v>731</v>
      </c>
    </row>
    <row r="58" spans="2:4" ht="15" customHeight="1" thickBot="1" x14ac:dyDescent="0.3">
      <c r="B58" s="77" t="s">
        <v>4</v>
      </c>
      <c r="C58" s="200">
        <v>84479</v>
      </c>
      <c r="D58" s="200">
        <v>107190</v>
      </c>
    </row>
    <row r="59" spans="2:4" ht="15" customHeight="1" thickBot="1" x14ac:dyDescent="0.4">
      <c r="B59" s="86"/>
      <c r="C59" s="202">
        <v>2205486</v>
      </c>
      <c r="D59" s="202">
        <v>2572937</v>
      </c>
    </row>
    <row r="60" spans="2:4" ht="15" customHeight="1" thickBot="1" x14ac:dyDescent="0.4">
      <c r="B60" s="341" t="s">
        <v>148</v>
      </c>
      <c r="C60" s="213"/>
      <c r="D60" s="213"/>
    </row>
    <row r="61" spans="2:4" ht="15" customHeight="1" x14ac:dyDescent="0.35">
      <c r="B61" s="214" t="s">
        <v>147</v>
      </c>
      <c r="C61" s="215"/>
      <c r="D61" s="215"/>
    </row>
    <row r="62" spans="2:4" ht="15" customHeight="1" x14ac:dyDescent="0.25">
      <c r="B62" s="77" t="s">
        <v>146</v>
      </c>
      <c r="C62" s="200">
        <v>620773</v>
      </c>
      <c r="D62" s="200">
        <v>633914</v>
      </c>
    </row>
    <row r="63" spans="2:4" ht="15" customHeight="1" x14ac:dyDescent="0.25">
      <c r="B63" s="77" t="s">
        <v>145</v>
      </c>
      <c r="C63" s="200">
        <v>9399773</v>
      </c>
      <c r="D63" s="200">
        <v>7959755</v>
      </c>
    </row>
    <row r="64" spans="2:4" ht="15" customHeight="1" x14ac:dyDescent="0.25">
      <c r="B64" s="77" t="s">
        <v>144</v>
      </c>
      <c r="C64" s="200">
        <v>28423</v>
      </c>
      <c r="D64" s="200">
        <v>22102</v>
      </c>
    </row>
    <row r="65" spans="2:4" ht="15" customHeight="1" x14ac:dyDescent="0.25">
      <c r="B65" s="77" t="s">
        <v>143</v>
      </c>
      <c r="C65" s="200">
        <v>10182</v>
      </c>
      <c r="D65" s="200">
        <v>880</v>
      </c>
    </row>
    <row r="66" spans="2:4" ht="15" customHeight="1" x14ac:dyDescent="0.25">
      <c r="B66" s="77" t="s">
        <v>103</v>
      </c>
      <c r="C66" s="200">
        <v>1746</v>
      </c>
      <c r="D66" s="200">
        <v>1746</v>
      </c>
    </row>
    <row r="67" spans="2:4" ht="15" customHeight="1" x14ac:dyDescent="0.25">
      <c r="B67" s="77" t="s">
        <v>142</v>
      </c>
      <c r="C67" s="200">
        <v>403018</v>
      </c>
      <c r="D67" s="200">
        <v>401059</v>
      </c>
    </row>
    <row r="68" spans="2:4" ht="15" customHeight="1" x14ac:dyDescent="0.25">
      <c r="B68" s="77" t="s">
        <v>141</v>
      </c>
      <c r="C68" s="200">
        <v>29673</v>
      </c>
      <c r="D68" s="200">
        <v>32715</v>
      </c>
    </row>
    <row r="69" spans="2:4" ht="15" customHeight="1" x14ac:dyDescent="0.25">
      <c r="B69" s="77" t="s">
        <v>124</v>
      </c>
      <c r="C69" s="200">
        <v>846713</v>
      </c>
      <c r="D69" s="200">
        <v>887770</v>
      </c>
    </row>
    <row r="70" spans="2:4" ht="15" customHeight="1" x14ac:dyDescent="0.25">
      <c r="B70" s="77" t="s">
        <v>100</v>
      </c>
      <c r="C70" s="200">
        <v>38158</v>
      </c>
      <c r="D70" s="200">
        <v>38163</v>
      </c>
    </row>
    <row r="71" spans="2:4" ht="15" customHeight="1" x14ac:dyDescent="0.25">
      <c r="B71" s="77" t="s">
        <v>99</v>
      </c>
      <c r="C71" s="200">
        <v>127811</v>
      </c>
      <c r="D71" s="200">
        <v>124951</v>
      </c>
    </row>
    <row r="72" spans="2:4" ht="15" customHeight="1" x14ac:dyDescent="0.25">
      <c r="B72" s="77" t="s">
        <v>97</v>
      </c>
      <c r="C72" s="200">
        <v>0</v>
      </c>
      <c r="D72" s="200">
        <v>0</v>
      </c>
    </row>
    <row r="73" spans="2:4" ht="15" customHeight="1" x14ac:dyDescent="0.25">
      <c r="B73" s="77" t="s">
        <v>140</v>
      </c>
      <c r="C73" s="200">
        <v>642164</v>
      </c>
      <c r="D73" s="200">
        <v>675038</v>
      </c>
    </row>
    <row r="74" spans="2:4" ht="15" customHeight="1" thickBot="1" x14ac:dyDescent="0.3">
      <c r="B74" s="77" t="s">
        <v>4</v>
      </c>
      <c r="C74" s="200">
        <v>445</v>
      </c>
      <c r="D74" s="200">
        <v>15909</v>
      </c>
    </row>
    <row r="75" spans="2:4" ht="15" customHeight="1" thickBot="1" x14ac:dyDescent="0.4">
      <c r="B75" s="86"/>
      <c r="C75" s="202">
        <v>12148879</v>
      </c>
      <c r="D75" s="202">
        <v>10794002</v>
      </c>
    </row>
    <row r="76" spans="2:4" ht="15" customHeight="1" thickBot="1" x14ac:dyDescent="0.4">
      <c r="B76" s="341" t="s">
        <v>139</v>
      </c>
      <c r="C76" s="213"/>
      <c r="D76" s="213"/>
    </row>
    <row r="77" spans="2:4" ht="15" customHeight="1" x14ac:dyDescent="0.25">
      <c r="B77" s="77" t="s">
        <v>138</v>
      </c>
      <c r="C77" s="200">
        <v>3590020</v>
      </c>
      <c r="D77" s="200">
        <v>3590020</v>
      </c>
    </row>
    <row r="78" spans="2:4" ht="15" customHeight="1" x14ac:dyDescent="0.25">
      <c r="B78" s="77" t="s">
        <v>137</v>
      </c>
      <c r="C78" s="200">
        <v>666</v>
      </c>
      <c r="D78" s="200">
        <v>666</v>
      </c>
    </row>
    <row r="79" spans="2:4" ht="15" customHeight="1" x14ac:dyDescent="0.25">
      <c r="B79" s="77" t="s">
        <v>136</v>
      </c>
      <c r="C79" s="200">
        <v>2570782</v>
      </c>
      <c r="D79" s="200">
        <v>2115918</v>
      </c>
    </row>
    <row r="80" spans="2:4" ht="15" customHeight="1" x14ac:dyDescent="0.25">
      <c r="B80" s="77" t="s">
        <v>135</v>
      </c>
      <c r="C80" s="200">
        <v>1567117</v>
      </c>
      <c r="D80" s="200">
        <v>1612738</v>
      </c>
    </row>
    <row r="81" spans="2:4" ht="15" customHeight="1" thickBot="1" x14ac:dyDescent="0.3">
      <c r="B81" s="77" t="s">
        <v>134</v>
      </c>
      <c r="C81" s="200">
        <v>-214593</v>
      </c>
      <c r="D81" s="200">
        <v>-207573</v>
      </c>
    </row>
    <row r="82" spans="2:4" ht="15" customHeight="1" thickBot="1" x14ac:dyDescent="0.4">
      <c r="B82" s="86"/>
      <c r="C82" s="202">
        <v>7513992</v>
      </c>
      <c r="D82" s="202">
        <v>7111769</v>
      </c>
    </row>
    <row r="83" spans="2:4" ht="31.5" customHeight="1" thickBot="1" x14ac:dyDescent="0.3">
      <c r="B83" s="77" t="s">
        <v>133</v>
      </c>
      <c r="C83" s="343">
        <v>508260</v>
      </c>
      <c r="D83" s="343">
        <v>411572</v>
      </c>
    </row>
    <row r="84" spans="2:4" ht="15" customHeight="1" x14ac:dyDescent="0.35">
      <c r="B84" s="130"/>
      <c r="C84" s="216">
        <v>8022252</v>
      </c>
      <c r="D84" s="216">
        <v>7523341</v>
      </c>
    </row>
    <row r="85" spans="2:4" ht="15" customHeight="1" thickBot="1" x14ac:dyDescent="0.4">
      <c r="B85" s="120" t="s">
        <v>132</v>
      </c>
      <c r="C85" s="123">
        <v>22376617</v>
      </c>
      <c r="D85" s="123">
        <v>20890280</v>
      </c>
    </row>
    <row r="86" spans="2:4" ht="15" customHeight="1" x14ac:dyDescent="0.25">
      <c r="C86" s="8"/>
      <c r="D86" s="8"/>
    </row>
    <row r="87" spans="2:4" ht="15" customHeight="1" x14ac:dyDescent="0.25">
      <c r="C87" s="8"/>
      <c r="D87" s="8"/>
    </row>
    <row r="88" spans="2:4" ht="15" customHeight="1" x14ac:dyDescent="0.25">
      <c r="C88" s="8"/>
      <c r="D88" s="8"/>
    </row>
    <row r="89" spans="2:4" ht="15" customHeight="1" x14ac:dyDescent="0.25">
      <c r="C89" s="8"/>
      <c r="D89" s="8"/>
    </row>
    <row r="90" spans="2:4" ht="15" customHeight="1" x14ac:dyDescent="0.25">
      <c r="C90" s="8"/>
      <c r="D90" s="8"/>
    </row>
    <row r="91" spans="2:4" ht="15" customHeight="1" x14ac:dyDescent="0.25">
      <c r="C91" s="8"/>
      <c r="D91" s="8"/>
    </row>
    <row r="92" spans="2:4" ht="15" customHeight="1" x14ac:dyDescent="0.25">
      <c r="C92" s="8"/>
      <c r="D92" s="8"/>
    </row>
    <row r="93" spans="2:4" ht="15" customHeight="1" x14ac:dyDescent="0.25"/>
    <row r="94" spans="2:4" ht="15" customHeight="1" x14ac:dyDescent="0.25"/>
    <row r="95" spans="2:4" ht="15" customHeight="1" x14ac:dyDescent="0.25"/>
    <row r="96" spans="2:4" ht="15" customHeight="1" x14ac:dyDescent="0.25"/>
  </sheetData>
  <mergeCells count="2">
    <mergeCell ref="C11:D11"/>
    <mergeCell ref="C44:D44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7D25D-0D7E-4D0A-8E2E-8F10FF2C4D99}">
  <sheetPr>
    <tabColor rgb="FF0099FF"/>
  </sheetPr>
  <dimension ref="A1:CX32"/>
  <sheetViews>
    <sheetView showGridLines="0" zoomScale="70" zoomScaleNormal="70" workbookViewId="0">
      <pane xSplit="2" ySplit="5" topLeftCell="C6" activePane="bottomRight" state="frozen"/>
      <selection activeCell="D3" sqref="D3:D4"/>
      <selection pane="topRight" activeCell="D3" sqref="D3:D4"/>
      <selection pane="bottomLeft" activeCell="D3" sqref="D3:D4"/>
      <selection pane="bottomRight" activeCell="C6" sqref="C6"/>
    </sheetView>
  </sheetViews>
  <sheetFormatPr defaultColWidth="0" defaultRowHeight="0" customHeight="1" zeroHeight="1" x14ac:dyDescent="0.35"/>
  <cols>
    <col min="1" max="1" width="0.90625" style="43" customWidth="1"/>
    <col min="2" max="2" width="32" style="43" customWidth="1"/>
    <col min="3" max="4" width="11" style="44" customWidth="1"/>
    <col min="5" max="5" width="11.36328125" style="44" bestFit="1" customWidth="1"/>
    <col min="6" max="6" width="2.81640625" style="44" customWidth="1"/>
    <col min="7" max="8" width="12.1796875" style="44" customWidth="1"/>
    <col min="9" max="9" width="3" style="44" customWidth="1"/>
    <col min="10" max="10" width="48.81640625" style="44" customWidth="1"/>
    <col min="11" max="12" width="11.54296875" style="44" bestFit="1" customWidth="1"/>
    <col min="13" max="13" width="10.36328125" style="43" customWidth="1"/>
    <col min="14" max="14" width="3.54296875" style="44" customWidth="1"/>
    <col min="15" max="16" width="1.08984375" style="44" customWidth="1"/>
    <col min="17" max="17" width="3" style="44" customWidth="1"/>
    <col min="18" max="18" width="48.81640625" style="44" customWidth="1"/>
    <col min="19" max="20" width="11.54296875" style="44" bestFit="1" customWidth="1"/>
    <col min="21" max="21" width="10.36328125" style="43" customWidth="1"/>
    <col min="22" max="22" width="3.54296875" style="44" customWidth="1"/>
    <col min="23" max="24" width="1.453125" style="44" customWidth="1"/>
    <col min="25" max="25" width="3" style="44" customWidth="1"/>
    <col min="26" max="26" width="48.81640625" style="44" customWidth="1"/>
    <col min="27" max="28" width="11.54296875" style="44" bestFit="1" customWidth="1"/>
    <col min="29" max="29" width="10.36328125" style="43" customWidth="1"/>
    <col min="30" max="30" width="3.54296875" style="44" customWidth="1"/>
    <col min="31" max="32" width="1.54296875" style="44" customWidth="1"/>
    <col min="33" max="33" width="3" style="44" customWidth="1"/>
    <col min="34" max="34" width="48.81640625" style="44" customWidth="1"/>
    <col min="35" max="36" width="11.54296875" style="44" bestFit="1" customWidth="1"/>
    <col min="37" max="37" width="10.36328125" style="43" customWidth="1"/>
    <col min="38" max="41" width="0.90625" style="44" customWidth="1"/>
    <col min="42" max="42" width="48.81640625" style="44" customWidth="1"/>
    <col min="43" max="44" width="11.54296875" style="44" bestFit="1" customWidth="1"/>
    <col min="45" max="45" width="11" style="43" bestFit="1" customWidth="1"/>
    <col min="46" max="46" width="1.453125" style="44" customWidth="1"/>
    <col min="47" max="48" width="0.90625" style="44" customWidth="1"/>
    <col min="49" max="49" width="0.90625" style="43" customWidth="1"/>
    <col min="50" max="50" width="45.453125" style="44" bestFit="1" customWidth="1"/>
    <col min="51" max="52" width="11.54296875" style="44" customWidth="1"/>
    <col min="53" max="53" width="11.54296875" style="43" customWidth="1"/>
    <col min="54" max="54" width="3.54296875" style="44" customWidth="1"/>
    <col min="55" max="56" width="11.453125" style="44" customWidth="1"/>
    <col min="57" max="58" width="8.81640625" style="43" customWidth="1"/>
    <col min="59" max="81" width="0" style="43" hidden="1" customWidth="1"/>
    <col min="82" max="102" width="0" style="43" hidden="1"/>
    <col min="103" max="16384" width="8.81640625" style="43" hidden="1"/>
  </cols>
  <sheetData>
    <row r="1" spans="1:57" ht="3.5" customHeight="1" thickBot="1" x14ac:dyDescent="0.4"/>
    <row r="2" spans="1:57" ht="15.5" x14ac:dyDescent="0.35">
      <c r="A2" s="45"/>
      <c r="B2" s="46"/>
      <c r="C2" s="47"/>
      <c r="D2" s="47"/>
      <c r="E2" s="47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50"/>
    </row>
    <row r="3" spans="1:57" ht="15.5" x14ac:dyDescent="0.35">
      <c r="A3" s="45"/>
      <c r="B3" s="51"/>
      <c r="C3" s="52" t="s">
        <v>310</v>
      </c>
      <c r="D3" s="53">
        <v>45352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4"/>
    </row>
    <row r="4" spans="1:57" ht="15.5" x14ac:dyDescent="0.35">
      <c r="A4" s="45"/>
      <c r="B4" s="51"/>
      <c r="C4" s="52" t="s">
        <v>311</v>
      </c>
      <c r="D4" s="55" t="s">
        <v>335</v>
      </c>
      <c r="E4" s="56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4"/>
    </row>
    <row r="5" spans="1:57" ht="16" thickBot="1" x14ac:dyDescent="0.4">
      <c r="A5" s="45"/>
      <c r="B5" s="57"/>
      <c r="C5" s="58"/>
      <c r="D5" s="58"/>
      <c r="E5" s="58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60"/>
    </row>
    <row r="6" spans="1:57" ht="15.5" x14ac:dyDescent="0.35"/>
    <row r="7" spans="1:57" ht="15" customHeight="1" x14ac:dyDescent="0.35">
      <c r="B7" s="61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</row>
    <row r="8" spans="1:57" ht="16" thickBot="1" x14ac:dyDescent="0.4">
      <c r="J8" s="99"/>
      <c r="K8" s="99"/>
      <c r="L8" s="99"/>
      <c r="M8" s="99"/>
      <c r="R8" s="99"/>
      <c r="S8" s="99"/>
      <c r="T8" s="99"/>
      <c r="U8" s="99"/>
      <c r="Z8" s="99"/>
      <c r="AA8" s="99"/>
      <c r="AB8" s="99"/>
      <c r="AC8" s="99"/>
      <c r="AH8" s="99"/>
      <c r="AI8" s="99"/>
      <c r="AJ8" s="99"/>
      <c r="AK8" s="99"/>
      <c r="AP8" s="99"/>
      <c r="AQ8" s="99"/>
      <c r="AR8" s="99"/>
      <c r="AS8" s="99"/>
    </row>
    <row r="9" spans="1:57" ht="15" customHeight="1" thickBot="1" x14ac:dyDescent="0.4">
      <c r="B9" s="11" t="s">
        <v>62</v>
      </c>
      <c r="C9" s="370" t="s">
        <v>70</v>
      </c>
      <c r="D9" s="371" t="s">
        <v>295</v>
      </c>
      <c r="E9" s="371" t="s">
        <v>19</v>
      </c>
      <c r="F9" s="69"/>
      <c r="G9" s="384" t="s">
        <v>286</v>
      </c>
      <c r="H9" s="384" t="s">
        <v>24</v>
      </c>
      <c r="J9" s="385" t="s">
        <v>76</v>
      </c>
      <c r="K9" s="386"/>
      <c r="L9" s="386"/>
      <c r="M9" s="386"/>
      <c r="O9" s="69"/>
      <c r="P9" s="69"/>
      <c r="R9" s="385" t="s">
        <v>75</v>
      </c>
      <c r="S9" s="386"/>
      <c r="T9" s="386"/>
      <c r="U9" s="386"/>
      <c r="W9" s="43"/>
      <c r="X9" s="43"/>
      <c r="Y9" s="43"/>
      <c r="Z9" s="385" t="s">
        <v>74</v>
      </c>
      <c r="AA9" s="386"/>
      <c r="AB9" s="386"/>
      <c r="AC9" s="386"/>
      <c r="AE9" s="43"/>
      <c r="AF9" s="43"/>
      <c r="AH9" s="385" t="s">
        <v>73</v>
      </c>
      <c r="AI9" s="386"/>
      <c r="AJ9" s="386"/>
      <c r="AK9" s="386"/>
      <c r="AM9" s="43"/>
      <c r="AN9" s="43"/>
      <c r="AP9" s="385" t="s">
        <v>72</v>
      </c>
      <c r="AQ9" s="386"/>
      <c r="AR9" s="386"/>
      <c r="AS9" s="386"/>
      <c r="AU9" s="69"/>
      <c r="AV9" s="69"/>
      <c r="AW9" s="69"/>
      <c r="AX9" s="385" t="s">
        <v>304</v>
      </c>
      <c r="AY9" s="386"/>
      <c r="AZ9" s="386"/>
      <c r="BA9" s="386"/>
      <c r="BC9" s="43"/>
      <c r="BD9" s="43"/>
    </row>
    <row r="10" spans="1:57" ht="15" customHeight="1" thickBot="1" x14ac:dyDescent="0.4">
      <c r="B10" s="100" t="s">
        <v>20</v>
      </c>
      <c r="C10" s="12" t="s">
        <v>335</v>
      </c>
      <c r="D10" s="75" t="s">
        <v>336</v>
      </c>
      <c r="E10" s="12" t="s">
        <v>69</v>
      </c>
      <c r="F10" s="69"/>
      <c r="G10" s="384"/>
      <c r="H10" s="384"/>
      <c r="I10" s="43"/>
      <c r="J10" s="11" t="s">
        <v>49</v>
      </c>
      <c r="K10" s="370" t="s">
        <v>335</v>
      </c>
      <c r="L10" s="370" t="s">
        <v>336</v>
      </c>
      <c r="M10" s="370" t="s">
        <v>19</v>
      </c>
      <c r="O10" s="69"/>
      <c r="P10" s="69"/>
      <c r="Q10" s="43"/>
      <c r="R10" s="11" t="s">
        <v>49</v>
      </c>
      <c r="S10" s="370" t="str">
        <f>K10</f>
        <v>1Q24</v>
      </c>
      <c r="T10" s="370" t="str">
        <f>L10</f>
        <v>1Q23</v>
      </c>
      <c r="U10" s="370" t="s">
        <v>19</v>
      </c>
      <c r="W10" s="43"/>
      <c r="X10" s="43"/>
      <c r="Y10" s="43"/>
      <c r="Z10" s="11" t="s">
        <v>49</v>
      </c>
      <c r="AA10" s="370" t="str">
        <f>S10</f>
        <v>1Q24</v>
      </c>
      <c r="AB10" s="370" t="str">
        <f>T10</f>
        <v>1Q23</v>
      </c>
      <c r="AC10" s="370" t="s">
        <v>19</v>
      </c>
      <c r="AE10" s="43"/>
      <c r="AF10" s="43"/>
      <c r="AG10" s="43"/>
      <c r="AH10" s="11" t="s">
        <v>49</v>
      </c>
      <c r="AI10" s="370" t="str">
        <f>AA10</f>
        <v>1Q24</v>
      </c>
      <c r="AJ10" s="370" t="str">
        <f>AB10</f>
        <v>1Q23</v>
      </c>
      <c r="AK10" s="370" t="s">
        <v>19</v>
      </c>
      <c r="AM10" s="43"/>
      <c r="AN10" s="43"/>
      <c r="AO10" s="43"/>
      <c r="AP10" s="11" t="s">
        <v>49</v>
      </c>
      <c r="AQ10" s="370" t="str">
        <f>AI10</f>
        <v>1Q24</v>
      </c>
      <c r="AR10" s="370" t="str">
        <f>AJ10</f>
        <v>1Q23</v>
      </c>
      <c r="AS10" s="370" t="s">
        <v>19</v>
      </c>
      <c r="AU10" s="69"/>
      <c r="AV10" s="69"/>
      <c r="AW10" s="69"/>
      <c r="AX10" s="11" t="s">
        <v>49</v>
      </c>
      <c r="AY10" s="370" t="str">
        <f>AQ10</f>
        <v>1Q24</v>
      </c>
      <c r="AZ10" s="370" t="str">
        <f>AR10</f>
        <v>1Q23</v>
      </c>
      <c r="BA10" s="370" t="s">
        <v>19</v>
      </c>
      <c r="BC10" s="43"/>
      <c r="BD10" s="43"/>
    </row>
    <row r="11" spans="1:57" ht="15" customHeight="1" thickBot="1" x14ac:dyDescent="0.4">
      <c r="B11" s="101" t="s">
        <v>68</v>
      </c>
      <c r="C11" s="102">
        <v>826.7299999999999</v>
      </c>
      <c r="D11" s="102">
        <v>634.6930000000001</v>
      </c>
      <c r="E11" s="103">
        <v>0.30256675274502753</v>
      </c>
      <c r="F11" s="69"/>
      <c r="G11" s="102">
        <f t="shared" ref="G11:H18" si="0">C11-D11</f>
        <v>192.03699999999981</v>
      </c>
      <c r="H11" s="102">
        <f t="shared" si="0"/>
        <v>634.39043324725503</v>
      </c>
      <c r="I11" s="43"/>
      <c r="J11" s="100" t="s">
        <v>48</v>
      </c>
      <c r="K11" s="387"/>
      <c r="L11" s="387"/>
      <c r="M11" s="387"/>
      <c r="O11" s="69"/>
      <c r="P11" s="69"/>
      <c r="Q11" s="43"/>
      <c r="R11" s="100" t="s">
        <v>48</v>
      </c>
      <c r="S11" s="383"/>
      <c r="T11" s="383"/>
      <c r="U11" s="383"/>
      <c r="W11" s="43"/>
      <c r="X11" s="43"/>
      <c r="Y11" s="43"/>
      <c r="Z11" s="100" t="s">
        <v>48</v>
      </c>
      <c r="AA11" s="383"/>
      <c r="AB11" s="383"/>
      <c r="AC11" s="383"/>
      <c r="AE11" s="43"/>
      <c r="AF11" s="43"/>
      <c r="AG11" s="43"/>
      <c r="AH11" s="100" t="s">
        <v>48</v>
      </c>
      <c r="AI11" s="383"/>
      <c r="AJ11" s="383"/>
      <c r="AK11" s="383"/>
      <c r="AM11" s="43"/>
      <c r="AN11" s="43"/>
      <c r="AO11" s="43"/>
      <c r="AP11" s="100" t="s">
        <v>48</v>
      </c>
      <c r="AQ11" s="383"/>
      <c r="AR11" s="383"/>
      <c r="AS11" s="383"/>
      <c r="AU11" s="69"/>
      <c r="AV11" s="69"/>
      <c r="AW11" s="69"/>
      <c r="AX11" s="100" t="s">
        <v>48</v>
      </c>
      <c r="AY11" s="383"/>
      <c r="AZ11" s="383"/>
      <c r="BA11" s="383"/>
      <c r="BC11" s="43"/>
      <c r="BD11" s="43"/>
    </row>
    <row r="12" spans="1:57" ht="23.4" customHeight="1" x14ac:dyDescent="0.35">
      <c r="B12" s="104" t="s">
        <v>67</v>
      </c>
      <c r="C12" s="105">
        <v>129.08901064919991</v>
      </c>
      <c r="D12" s="105">
        <v>108.38581005599998</v>
      </c>
      <c r="E12" s="39">
        <v>0.19101393976299241</v>
      </c>
      <c r="F12" s="69"/>
      <c r="G12" s="105">
        <f t="shared" si="0"/>
        <v>20.703200593199924</v>
      </c>
      <c r="H12" s="105">
        <f t="shared" si="0"/>
        <v>108.19479611623699</v>
      </c>
      <c r="I12" s="43"/>
      <c r="J12" s="106" t="s">
        <v>66</v>
      </c>
      <c r="K12" s="107">
        <v>177134.32305999985</v>
      </c>
      <c r="L12" s="107">
        <v>143869.53969000001</v>
      </c>
      <c r="M12" s="108">
        <v>0.23121491485742207</v>
      </c>
      <c r="O12" s="69"/>
      <c r="P12" s="69"/>
      <c r="Q12" s="43"/>
      <c r="R12" s="106" t="s">
        <v>66</v>
      </c>
      <c r="S12" s="107">
        <v>43855.676130000007</v>
      </c>
      <c r="T12" s="107">
        <v>37499.721109999999</v>
      </c>
      <c r="U12" s="108">
        <v>0.16949339440034072</v>
      </c>
      <c r="W12" s="43"/>
      <c r="X12" s="43"/>
      <c r="Y12" s="43"/>
      <c r="Z12" s="106" t="s">
        <v>66</v>
      </c>
      <c r="AA12" s="107">
        <v>27284.29501999999</v>
      </c>
      <c r="AB12" s="107">
        <v>26342.788779999999</v>
      </c>
      <c r="AC12" s="108">
        <v>3.5740568239107651E-2</v>
      </c>
      <c r="AE12" s="43"/>
      <c r="AF12" s="43"/>
      <c r="AG12" s="43"/>
      <c r="AH12" s="106" t="s">
        <v>66</v>
      </c>
      <c r="AI12" s="107">
        <v>42129.859639999995</v>
      </c>
      <c r="AJ12" s="107">
        <v>36596.383199999997</v>
      </c>
      <c r="AK12" s="108">
        <v>0.15120282268768026</v>
      </c>
      <c r="AM12" s="43"/>
      <c r="AN12" s="43"/>
      <c r="AO12" s="43"/>
      <c r="AP12" s="106" t="s">
        <v>66</v>
      </c>
      <c r="AQ12" s="107">
        <v>100683.62857</v>
      </c>
      <c r="AR12" s="107">
        <v>43348.65597</v>
      </c>
      <c r="AS12" s="108">
        <v>1.3226470652211089</v>
      </c>
      <c r="AU12" s="69"/>
      <c r="AV12" s="69"/>
      <c r="AW12" s="69"/>
      <c r="AX12" s="106" t="s">
        <v>66</v>
      </c>
      <c r="AY12" s="107">
        <v>170097.78323</v>
      </c>
      <c r="AZ12" s="107">
        <v>106287.82795000001</v>
      </c>
      <c r="BA12" s="108">
        <v>0.60035054352618356</v>
      </c>
      <c r="BC12" s="43"/>
      <c r="BD12" s="43"/>
    </row>
    <row r="13" spans="1:57" ht="15" customHeight="1" x14ac:dyDescent="0.35">
      <c r="B13" s="110" t="s">
        <v>269</v>
      </c>
      <c r="C13" s="27">
        <v>64.615420091399926</v>
      </c>
      <c r="D13" s="27">
        <v>48.317597186399993</v>
      </c>
      <c r="E13" s="29">
        <v>0.33730615456985724</v>
      </c>
      <c r="F13" s="69"/>
      <c r="G13" s="27">
        <f t="shared" si="0"/>
        <v>16.297822904999933</v>
      </c>
      <c r="H13" s="27">
        <f t="shared" si="0"/>
        <v>47.980291031830134</v>
      </c>
      <c r="I13" s="109"/>
      <c r="J13" s="110" t="s">
        <v>65</v>
      </c>
      <c r="K13" s="111">
        <v>-24759.447709999993</v>
      </c>
      <c r="L13" s="111">
        <v>-23630.544130000009</v>
      </c>
      <c r="M13" s="29">
        <v>4.7773067509130795E-2</v>
      </c>
      <c r="O13" s="69"/>
      <c r="P13" s="69"/>
      <c r="Q13" s="109"/>
      <c r="R13" s="110" t="s">
        <v>65</v>
      </c>
      <c r="S13" s="111">
        <v>-5081.5180299999993</v>
      </c>
      <c r="T13" s="111">
        <v>-4575.4929000000011</v>
      </c>
      <c r="U13" s="29">
        <v>0.11059467057636518</v>
      </c>
      <c r="W13" s="43"/>
      <c r="X13" s="43"/>
      <c r="Y13" s="43"/>
      <c r="Z13" s="110" t="s">
        <v>65</v>
      </c>
      <c r="AA13" s="111">
        <v>-2836.0398299999997</v>
      </c>
      <c r="AB13" s="111">
        <v>-2826.7869199999996</v>
      </c>
      <c r="AC13" s="29">
        <v>3.273295887473493E-3</v>
      </c>
      <c r="AE13" s="43"/>
      <c r="AF13" s="43"/>
      <c r="AG13" s="109"/>
      <c r="AH13" s="110" t="s">
        <v>65</v>
      </c>
      <c r="AI13" s="111">
        <v>-4339.8702299999986</v>
      </c>
      <c r="AJ13" s="111">
        <v>-4148.0814800000007</v>
      </c>
      <c r="AK13" s="29">
        <v>4.6235531033975263E-2</v>
      </c>
      <c r="AM13" s="43"/>
      <c r="AN13" s="43"/>
      <c r="AO13" s="109"/>
      <c r="AP13" s="110" t="s">
        <v>65</v>
      </c>
      <c r="AQ13" s="111">
        <v>-11143.719119999994</v>
      </c>
      <c r="AR13" s="111">
        <v>-4009.7506700000004</v>
      </c>
      <c r="AS13" s="29">
        <v>1.7791551238770649</v>
      </c>
      <c r="AU13" s="69"/>
      <c r="AV13" s="69"/>
      <c r="AW13" s="69"/>
      <c r="AX13" s="110" t="s">
        <v>65</v>
      </c>
      <c r="AY13" s="111">
        <v>-18319.629179999993</v>
      </c>
      <c r="AZ13" s="111">
        <v>-10984.619070000001</v>
      </c>
      <c r="BA13" s="29">
        <v>0.66775279718461755</v>
      </c>
      <c r="BC13" s="43"/>
      <c r="BD13" s="43"/>
    </row>
    <row r="14" spans="1:57" ht="15" customHeight="1" x14ac:dyDescent="0.35">
      <c r="B14" s="110" t="s">
        <v>270</v>
      </c>
      <c r="C14" s="27">
        <v>17.969772877800001</v>
      </c>
      <c r="D14" s="27">
        <v>14.900284164600002</v>
      </c>
      <c r="E14" s="29">
        <v>0.20600202514878663</v>
      </c>
      <c r="F14" s="69"/>
      <c r="G14" s="27">
        <f t="shared" si="0"/>
        <v>3.0694887131999984</v>
      </c>
      <c r="H14" s="27">
        <f t="shared" si="0"/>
        <v>14.694282139451216</v>
      </c>
      <c r="I14" s="43"/>
      <c r="J14" s="104" t="s">
        <v>64</v>
      </c>
      <c r="K14" s="112">
        <v>152374.87534999987</v>
      </c>
      <c r="L14" s="112">
        <v>120238.99556</v>
      </c>
      <c r="M14" s="39">
        <v>0.26726670195746838</v>
      </c>
      <c r="O14" s="69"/>
      <c r="P14" s="69"/>
      <c r="Q14" s="43"/>
      <c r="R14" s="104" t="s">
        <v>64</v>
      </c>
      <c r="S14" s="112">
        <v>38774.158100000001</v>
      </c>
      <c r="T14" s="112">
        <v>32924.228210000001</v>
      </c>
      <c r="U14" s="39">
        <v>0.17767857313731095</v>
      </c>
      <c r="W14" s="43"/>
      <c r="X14" s="43"/>
      <c r="Y14" s="43"/>
      <c r="Z14" s="104" t="s">
        <v>64</v>
      </c>
      <c r="AA14" s="112">
        <v>24448.255189999996</v>
      </c>
      <c r="AB14" s="112">
        <v>23516.00186</v>
      </c>
      <c r="AC14" s="39">
        <v>3.9643360106452974E-2</v>
      </c>
      <c r="AE14" s="43"/>
      <c r="AF14" s="43"/>
      <c r="AG14" s="43"/>
      <c r="AH14" s="104" t="s">
        <v>64</v>
      </c>
      <c r="AI14" s="112">
        <v>37789.989409999995</v>
      </c>
      <c r="AJ14" s="112">
        <v>32448.301719999996</v>
      </c>
      <c r="AK14" s="39">
        <v>0.16462148731523807</v>
      </c>
      <c r="AM14" s="43"/>
      <c r="AN14" s="43"/>
      <c r="AO14" s="43"/>
      <c r="AP14" s="104" t="s">
        <v>64</v>
      </c>
      <c r="AQ14" s="112">
        <v>89539.909449999977</v>
      </c>
      <c r="AR14" s="112">
        <v>39338.905299999999</v>
      </c>
      <c r="AS14" s="39">
        <v>1.27611594087749</v>
      </c>
      <c r="AU14" s="69"/>
      <c r="AV14" s="69"/>
      <c r="AW14" s="69"/>
      <c r="AX14" s="104" t="s">
        <v>64</v>
      </c>
      <c r="AY14" s="112">
        <v>151778.15404999995</v>
      </c>
      <c r="AZ14" s="112">
        <v>95303.208879999991</v>
      </c>
      <c r="BA14" s="39">
        <v>0.59258178012777907</v>
      </c>
      <c r="BC14" s="43"/>
      <c r="BD14" s="43"/>
    </row>
    <row r="15" spans="1:57" ht="15" customHeight="1" x14ac:dyDescent="0.35">
      <c r="B15" s="110" t="s">
        <v>271</v>
      </c>
      <c r="C15" s="27">
        <v>11.538072069999998</v>
      </c>
      <c r="D15" s="27">
        <v>11.225544844999998</v>
      </c>
      <c r="E15" s="29">
        <v>2.7840717694803452E-2</v>
      </c>
      <c r="F15" s="69"/>
      <c r="G15" s="27">
        <f t="shared" si="0"/>
        <v>0.31252722500000019</v>
      </c>
      <c r="H15" s="27">
        <f t="shared" si="0"/>
        <v>11.197704127305194</v>
      </c>
      <c r="I15" s="109"/>
      <c r="J15" s="110" t="s">
        <v>63</v>
      </c>
      <c r="K15" s="111">
        <v>-25241.263080000019</v>
      </c>
      <c r="L15" s="111">
        <v>-16592.458320000012</v>
      </c>
      <c r="M15" s="29">
        <v>0.52124914784779164</v>
      </c>
      <c r="O15" s="69"/>
      <c r="P15" s="69"/>
      <c r="Q15" s="109"/>
      <c r="R15" s="110" t="s">
        <v>63</v>
      </c>
      <c r="S15" s="111">
        <v>-3539.3093200000003</v>
      </c>
      <c r="T15" s="111">
        <v>-3381.8285300000025</v>
      </c>
      <c r="U15" s="29">
        <v>4.6566757777041223E-2</v>
      </c>
      <c r="W15" s="43"/>
      <c r="X15" s="43"/>
      <c r="Y15" s="43"/>
      <c r="Z15" s="110" t="s">
        <v>63</v>
      </c>
      <c r="AA15" s="111">
        <v>-1372.1110500000013</v>
      </c>
      <c r="AB15" s="111">
        <v>-1064.9121700000005</v>
      </c>
      <c r="AC15" s="29">
        <v>0.28847344283801424</v>
      </c>
      <c r="AE15" s="43"/>
      <c r="AF15" s="43"/>
      <c r="AG15" s="109"/>
      <c r="AH15" s="110" t="s">
        <v>63</v>
      </c>
      <c r="AI15" s="111">
        <v>-2407.5558100000017</v>
      </c>
      <c r="AJ15" s="111">
        <v>-1811.6823800000006</v>
      </c>
      <c r="AK15" s="29">
        <v>0.32890612426224553</v>
      </c>
      <c r="AM15" s="43"/>
      <c r="AN15" s="43"/>
      <c r="AO15" s="109"/>
      <c r="AP15" s="110" t="s">
        <v>63</v>
      </c>
      <c r="AQ15" s="111">
        <v>-5698.2909299999956</v>
      </c>
      <c r="AR15" s="111">
        <v>-2090.7569199999998</v>
      </c>
      <c r="AS15" s="29">
        <v>1.7254679276632485</v>
      </c>
      <c r="AU15" s="69"/>
      <c r="AV15" s="69"/>
      <c r="AW15" s="69"/>
      <c r="AX15" s="110" t="s">
        <v>63</v>
      </c>
      <c r="AY15" s="111">
        <v>-9477.9577899999986</v>
      </c>
      <c r="AZ15" s="111">
        <v>-4967.3514700000014</v>
      </c>
      <c r="BA15" s="29">
        <v>0.90805056723719124</v>
      </c>
      <c r="BC15" s="43"/>
      <c r="BD15" s="43"/>
    </row>
    <row r="16" spans="1:57" ht="15" customHeight="1" x14ac:dyDescent="0.35">
      <c r="B16" s="110" t="s">
        <v>272</v>
      </c>
      <c r="C16" s="27">
        <v>17.691216799999999</v>
      </c>
      <c r="D16" s="27">
        <v>15.318309669999998</v>
      </c>
      <c r="E16" s="29">
        <v>0.15490659094372528</v>
      </c>
      <c r="F16" s="69"/>
      <c r="G16" s="27">
        <f>C16-D16</f>
        <v>2.3729071300000015</v>
      </c>
      <c r="H16" s="27">
        <f t="shared" si="0"/>
        <v>15.163403079056273</v>
      </c>
      <c r="I16" s="43"/>
      <c r="J16" s="110" t="s">
        <v>41</v>
      </c>
      <c r="K16" s="111">
        <v>3617.9086400000087</v>
      </c>
      <c r="L16" s="111">
        <v>-37563.728639999987</v>
      </c>
      <c r="M16" s="29" t="s">
        <v>268</v>
      </c>
      <c r="O16" s="69"/>
      <c r="P16" s="69"/>
      <c r="Q16" s="43"/>
      <c r="R16" s="110" t="s">
        <v>41</v>
      </c>
      <c r="S16" s="111">
        <v>-6355.1198300000033</v>
      </c>
      <c r="T16" s="111">
        <v>-6386.0799000000006</v>
      </c>
      <c r="U16" s="29">
        <v>-4.8480555340369991E-3</v>
      </c>
      <c r="W16" s="43"/>
      <c r="X16" s="43"/>
      <c r="Y16" s="43"/>
      <c r="Z16" s="110" t="s">
        <v>41</v>
      </c>
      <c r="AA16" s="111">
        <v>-2719.4717099999989</v>
      </c>
      <c r="AB16" s="111">
        <v>-2734.6568799999986</v>
      </c>
      <c r="AC16" s="29">
        <v>-5.5528611691861851E-3</v>
      </c>
      <c r="AE16" s="43"/>
      <c r="AF16" s="43"/>
      <c r="AG16" s="43"/>
      <c r="AH16" s="110" t="s">
        <v>41</v>
      </c>
      <c r="AI16" s="111">
        <v>-4615.4136999999992</v>
      </c>
      <c r="AJ16" s="111">
        <v>-4595.5378200000014</v>
      </c>
      <c r="AK16" s="29">
        <v>4.325038935268255E-3</v>
      </c>
      <c r="AM16" s="43"/>
      <c r="AN16" s="43"/>
      <c r="AO16" s="43"/>
      <c r="AP16" s="110" t="s">
        <v>41</v>
      </c>
      <c r="AQ16" s="111">
        <v>-14362.319400000004</v>
      </c>
      <c r="AR16" s="111">
        <v>-57.856409999999997</v>
      </c>
      <c r="AS16" s="29">
        <v>247.24076364226548</v>
      </c>
      <c r="AU16" s="69"/>
      <c r="AV16" s="69"/>
      <c r="AW16" s="69"/>
      <c r="AX16" s="110" t="s">
        <v>41</v>
      </c>
      <c r="AY16" s="111">
        <v>-21697.204810000003</v>
      </c>
      <c r="AZ16" s="111">
        <v>-7388.0511100000003</v>
      </c>
      <c r="BA16" s="29">
        <v>1.9367967934915926</v>
      </c>
      <c r="BC16" s="43"/>
      <c r="BD16" s="43"/>
    </row>
    <row r="17" spans="2:56" ht="15" customHeight="1" thickBot="1" x14ac:dyDescent="0.4">
      <c r="B17" s="110" t="s">
        <v>273</v>
      </c>
      <c r="C17" s="27">
        <v>17.274528809999989</v>
      </c>
      <c r="D17" s="27">
        <v>18.624074189999998</v>
      </c>
      <c r="E17" s="29">
        <v>-7.2462414304848122E-2</v>
      </c>
      <c r="F17" s="69"/>
      <c r="G17" s="27">
        <f>C17-D17</f>
        <v>-1.3495453800000092</v>
      </c>
      <c r="H17" s="27" t="s">
        <v>268</v>
      </c>
      <c r="I17" s="43"/>
      <c r="J17" s="113" t="s">
        <v>62</v>
      </c>
      <c r="K17" s="114">
        <v>126696.90213999985</v>
      </c>
      <c r="L17" s="114">
        <v>94740.386639999982</v>
      </c>
      <c r="M17" s="115">
        <v>0.33730615456985724</v>
      </c>
      <c r="O17" s="69"/>
      <c r="P17" s="69"/>
      <c r="Q17" s="43"/>
      <c r="R17" s="113" t="s">
        <v>62</v>
      </c>
      <c r="S17" s="114">
        <v>35234.84878</v>
      </c>
      <c r="T17" s="114">
        <v>29216.243460000002</v>
      </c>
      <c r="U17" s="115">
        <v>0.20600202514878685</v>
      </c>
      <c r="W17" s="43"/>
      <c r="X17" s="43"/>
      <c r="Y17" s="43"/>
      <c r="Z17" s="113" t="s">
        <v>62</v>
      </c>
      <c r="AA17" s="114">
        <v>23076.144139999997</v>
      </c>
      <c r="AB17" s="114">
        <v>22451.089689999997</v>
      </c>
      <c r="AC17" s="115">
        <v>2.784071769480323E-2</v>
      </c>
      <c r="AE17" s="43"/>
      <c r="AF17" s="43"/>
      <c r="AG17" s="43"/>
      <c r="AH17" s="113" t="s">
        <v>62</v>
      </c>
      <c r="AI17" s="114">
        <v>35382.433599999997</v>
      </c>
      <c r="AJ17" s="114">
        <v>30636.619339999997</v>
      </c>
      <c r="AK17" s="115">
        <v>0.15490659094372528</v>
      </c>
      <c r="AM17" s="43"/>
      <c r="AN17" s="43"/>
      <c r="AO17" s="43"/>
      <c r="AP17" s="113" t="s">
        <v>62</v>
      </c>
      <c r="AQ17" s="114">
        <v>34549.057619999978</v>
      </c>
      <c r="AR17" s="114">
        <v>37248.148379999999</v>
      </c>
      <c r="AS17" s="115">
        <v>-7.2462414304848233E-2</v>
      </c>
      <c r="AU17" s="69"/>
      <c r="AV17" s="69"/>
      <c r="AW17" s="69"/>
      <c r="AX17" s="113" t="s">
        <v>62</v>
      </c>
      <c r="AY17" s="114">
        <v>93007.635359999971</v>
      </c>
      <c r="AZ17" s="114">
        <v>90335.857409999997</v>
      </c>
      <c r="BA17" s="115">
        <v>2.9576051266926973E-2</v>
      </c>
      <c r="BC17" s="43"/>
      <c r="BD17" s="43"/>
    </row>
    <row r="18" spans="2:56" ht="15" customHeight="1" thickBot="1" x14ac:dyDescent="0.4">
      <c r="B18" s="86" t="s">
        <v>50</v>
      </c>
      <c r="C18" s="87">
        <v>955.81901064919975</v>
      </c>
      <c r="D18" s="87">
        <v>743.07881005600007</v>
      </c>
      <c r="E18" s="116">
        <v>0.28629560917928365</v>
      </c>
      <c r="F18" s="69"/>
      <c r="G18" s="87">
        <f>SUM(G11:G12)</f>
        <v>212.74020059319975</v>
      </c>
      <c r="H18" s="87">
        <f t="shared" si="0"/>
        <v>742.79251444682075</v>
      </c>
      <c r="I18" s="109"/>
      <c r="J18" s="104" t="s">
        <v>61</v>
      </c>
      <c r="K18" s="112">
        <v>130751.52090999986</v>
      </c>
      <c r="L18" s="112">
        <v>66082.808599999989</v>
      </c>
      <c r="M18" s="39">
        <v>0.97860114725813707</v>
      </c>
      <c r="O18" s="69"/>
      <c r="P18" s="69"/>
      <c r="Q18" s="109"/>
      <c r="R18" s="104" t="s">
        <v>61</v>
      </c>
      <c r="S18" s="112">
        <v>28879.728949999997</v>
      </c>
      <c r="T18" s="112">
        <v>23156.319779999998</v>
      </c>
      <c r="U18" s="39">
        <v>0.24716402366075796</v>
      </c>
      <c r="W18" s="43"/>
      <c r="X18" s="43"/>
      <c r="Y18" s="43"/>
      <c r="Z18" s="104" t="s">
        <v>61</v>
      </c>
      <c r="AA18" s="112">
        <v>20356.672429999999</v>
      </c>
      <c r="AB18" s="112">
        <v>19716.432810000002</v>
      </c>
      <c r="AC18" s="39">
        <v>3.2472386164868139E-2</v>
      </c>
      <c r="AE18" s="43"/>
      <c r="AF18" s="43"/>
      <c r="AG18" s="109"/>
      <c r="AH18" s="104" t="s">
        <v>61</v>
      </c>
      <c r="AI18" s="112">
        <v>30767.019899999992</v>
      </c>
      <c r="AJ18" s="112">
        <v>26041.081519999992</v>
      </c>
      <c r="AK18" s="39">
        <v>0.18148011158332267</v>
      </c>
      <c r="AM18" s="43"/>
      <c r="AN18" s="43"/>
      <c r="AO18" s="109"/>
      <c r="AP18" s="104" t="s">
        <v>61</v>
      </c>
      <c r="AQ18" s="112">
        <v>69479.299119999981</v>
      </c>
      <c r="AR18" s="112">
        <v>37190.291969999998</v>
      </c>
      <c r="AS18" s="39">
        <v>0.86821063884215555</v>
      </c>
      <c r="AU18" s="69"/>
      <c r="AV18" s="69"/>
      <c r="AW18" s="69"/>
      <c r="AX18" s="104" t="s">
        <v>61</v>
      </c>
      <c r="AY18" s="112">
        <v>120602.99144999997</v>
      </c>
      <c r="AZ18" s="112">
        <v>82947.806299999997</v>
      </c>
      <c r="BA18" s="39">
        <v>0.45396239912374847</v>
      </c>
      <c r="BC18" s="43"/>
      <c r="BD18" s="43"/>
    </row>
    <row r="19" spans="2:56" ht="15" customHeight="1" x14ac:dyDescent="0.35">
      <c r="B19" s="109"/>
      <c r="C19" s="109"/>
      <c r="D19" s="109"/>
      <c r="E19" s="109"/>
      <c r="F19" s="109"/>
      <c r="G19" s="109"/>
      <c r="H19" s="109"/>
      <c r="I19" s="109"/>
      <c r="J19" s="110" t="s">
        <v>60</v>
      </c>
      <c r="K19" s="111">
        <v>-18387.944939999987</v>
      </c>
      <c r="L19" s="111">
        <v>-18601.591979999954</v>
      </c>
      <c r="M19" s="29">
        <v>-1.1485416959455708E-2</v>
      </c>
      <c r="O19" s="69"/>
      <c r="P19" s="69"/>
      <c r="Q19" s="109"/>
      <c r="R19" s="110" t="s">
        <v>60</v>
      </c>
      <c r="S19" s="111">
        <v>-558.50981999999749</v>
      </c>
      <c r="T19" s="111">
        <v>-1116.4269299999996</v>
      </c>
      <c r="U19" s="29">
        <v>-0.49973455047344861</v>
      </c>
      <c r="W19" s="43"/>
      <c r="X19" s="43"/>
      <c r="Y19" s="43"/>
      <c r="Z19" s="110" t="s">
        <v>60</v>
      </c>
      <c r="AA19" s="111">
        <v>701.90446000000065</v>
      </c>
      <c r="AB19" s="111">
        <v>1619.0272800000002</v>
      </c>
      <c r="AC19" s="29">
        <v>-0.56646532849032627</v>
      </c>
      <c r="AE19" s="43"/>
      <c r="AF19" s="43"/>
      <c r="AG19" s="109"/>
      <c r="AH19" s="110" t="s">
        <v>60</v>
      </c>
      <c r="AI19" s="111">
        <v>1353.3096299999997</v>
      </c>
      <c r="AJ19" s="111">
        <v>588.00541999999996</v>
      </c>
      <c r="AK19" s="29">
        <v>1.301525775051529</v>
      </c>
      <c r="AM19" s="43"/>
      <c r="AN19" s="43"/>
      <c r="AO19" s="109"/>
      <c r="AP19" s="110" t="s">
        <v>60</v>
      </c>
      <c r="AQ19" s="111">
        <v>-40930.313000000024</v>
      </c>
      <c r="AR19" s="111">
        <v>-50799.895439999993</v>
      </c>
      <c r="AS19" s="29">
        <v>-0.19428351878513184</v>
      </c>
      <c r="AU19" s="69"/>
      <c r="AV19" s="69"/>
      <c r="AW19" s="69"/>
      <c r="AX19" s="110" t="s">
        <v>60</v>
      </c>
      <c r="AY19" s="111">
        <v>-38875.098910000022</v>
      </c>
      <c r="AZ19" s="111">
        <v>-48592.86273999999</v>
      </c>
      <c r="BA19" s="29">
        <v>-0.19998335726782845</v>
      </c>
      <c r="BC19" s="43"/>
      <c r="BD19" s="43"/>
    </row>
    <row r="20" spans="2:56" ht="15" customHeight="1" thickBot="1" x14ac:dyDescent="0.4">
      <c r="I20" s="43"/>
      <c r="J20" s="110" t="s">
        <v>59</v>
      </c>
      <c r="K20" s="111">
        <v>-436.71013000000136</v>
      </c>
      <c r="L20" s="111">
        <v>-8906.150599999999</v>
      </c>
      <c r="M20" s="29">
        <v>-0.95096533287905538</v>
      </c>
      <c r="O20" s="69"/>
      <c r="P20" s="69"/>
      <c r="Q20" s="43"/>
      <c r="R20" s="110" t="s">
        <v>59</v>
      </c>
      <c r="S20" s="111">
        <v>0</v>
      </c>
      <c r="T20" s="111">
        <v>-326.15621999999985</v>
      </c>
      <c r="U20" s="29">
        <v>-1</v>
      </c>
      <c r="W20" s="43"/>
      <c r="X20" s="43"/>
      <c r="Y20" s="43"/>
      <c r="Z20" s="110" t="s">
        <v>59</v>
      </c>
      <c r="AA20" s="111">
        <v>0</v>
      </c>
      <c r="AB20" s="111">
        <v>0</v>
      </c>
      <c r="AC20" s="29" t="s">
        <v>71</v>
      </c>
      <c r="AE20" s="43"/>
      <c r="AF20" s="43"/>
      <c r="AG20" s="43"/>
      <c r="AH20" s="110" t="s">
        <v>59</v>
      </c>
      <c r="AI20" s="111">
        <v>0</v>
      </c>
      <c r="AJ20" s="111">
        <v>0</v>
      </c>
      <c r="AK20" s="29" t="s">
        <v>71</v>
      </c>
      <c r="AM20" s="43"/>
      <c r="AN20" s="43"/>
      <c r="AO20" s="43"/>
      <c r="AP20" s="110" t="s">
        <v>59</v>
      </c>
      <c r="AQ20" s="111">
        <v>-49292.560900000004</v>
      </c>
      <c r="AR20" s="111">
        <v>0</v>
      </c>
      <c r="AS20" s="29" t="s">
        <v>71</v>
      </c>
      <c r="AU20" s="69"/>
      <c r="AV20" s="69"/>
      <c r="AW20" s="69"/>
      <c r="AX20" s="110" t="s">
        <v>59</v>
      </c>
      <c r="AY20" s="111">
        <v>-49292.560900000004</v>
      </c>
      <c r="AZ20" s="111">
        <v>0</v>
      </c>
      <c r="BA20" s="29" t="s">
        <v>71</v>
      </c>
      <c r="BC20" s="43"/>
      <c r="BD20" s="43"/>
    </row>
    <row r="21" spans="2:56" ht="15" customHeight="1" thickBot="1" x14ac:dyDescent="0.4">
      <c r="B21" s="11" t="s">
        <v>33</v>
      </c>
      <c r="C21" s="375" t="s">
        <v>21</v>
      </c>
      <c r="D21" s="376" t="s">
        <v>316</v>
      </c>
      <c r="E21" s="376" t="s">
        <v>19</v>
      </c>
      <c r="G21" s="384" t="s">
        <v>286</v>
      </c>
      <c r="H21" s="384" t="s">
        <v>24</v>
      </c>
      <c r="I21" s="43"/>
      <c r="J21" s="104" t="s">
        <v>58</v>
      </c>
      <c r="K21" s="112">
        <v>111926.86583999987</v>
      </c>
      <c r="L21" s="112">
        <v>38575.066020000035</v>
      </c>
      <c r="M21" s="39">
        <v>1.9015340059811976</v>
      </c>
      <c r="O21" s="69"/>
      <c r="P21" s="69"/>
      <c r="Q21" s="43"/>
      <c r="R21" s="104" t="s">
        <v>58</v>
      </c>
      <c r="S21" s="112">
        <v>28321.219129999998</v>
      </c>
      <c r="T21" s="112">
        <v>21713.736629999999</v>
      </c>
      <c r="U21" s="39">
        <v>0.30429965199407505</v>
      </c>
      <c r="W21" s="43"/>
      <c r="X21" s="43"/>
      <c r="Y21" s="43"/>
      <c r="Z21" s="104" t="s">
        <v>58</v>
      </c>
      <c r="AA21" s="112">
        <v>21058.57689</v>
      </c>
      <c r="AB21" s="112">
        <v>21335.46009</v>
      </c>
      <c r="AC21" s="39">
        <v>-1.297760624012867E-2</v>
      </c>
      <c r="AE21" s="43"/>
      <c r="AF21" s="43"/>
      <c r="AG21" s="43"/>
      <c r="AH21" s="104" t="s">
        <v>58</v>
      </c>
      <c r="AI21" s="112">
        <v>32120.329529999992</v>
      </c>
      <c r="AJ21" s="112">
        <v>26629.086939999997</v>
      </c>
      <c r="AK21" s="39">
        <v>0.20621219955354553</v>
      </c>
      <c r="AM21" s="43"/>
      <c r="AN21" s="43"/>
      <c r="AO21" s="43"/>
      <c r="AP21" s="104" t="s">
        <v>58</v>
      </c>
      <c r="AQ21" s="112">
        <v>-20743.574780000046</v>
      </c>
      <c r="AR21" s="112">
        <v>-13609.603469999995</v>
      </c>
      <c r="AS21" s="39">
        <v>0.52418656617921688</v>
      </c>
      <c r="AU21" s="69"/>
      <c r="AV21" s="69"/>
      <c r="AW21" s="69"/>
      <c r="AX21" s="104" t="s">
        <v>58</v>
      </c>
      <c r="AY21" s="112">
        <v>32435.331639999946</v>
      </c>
      <c r="AZ21" s="112">
        <v>34354.943560000007</v>
      </c>
      <c r="BA21" s="39">
        <v>-5.5875857186244771E-2</v>
      </c>
      <c r="BC21" s="43"/>
      <c r="BD21" s="43"/>
    </row>
    <row r="22" spans="2:56" ht="15" customHeight="1" x14ac:dyDescent="0.35">
      <c r="B22" s="100" t="s">
        <v>20</v>
      </c>
      <c r="C22" s="12" t="s">
        <v>335</v>
      </c>
      <c r="D22" s="75" t="s">
        <v>336</v>
      </c>
      <c r="E22" s="12" t="s">
        <v>19</v>
      </c>
      <c r="F22" s="71"/>
      <c r="G22" s="384"/>
      <c r="H22" s="384"/>
      <c r="I22" s="109"/>
      <c r="J22" s="110" t="s">
        <v>57</v>
      </c>
      <c r="K22" s="111">
        <v>2151.6138099999989</v>
      </c>
      <c r="L22" s="111">
        <v>7659.38681</v>
      </c>
      <c r="M22" s="29">
        <v>-0.71908798140461072</v>
      </c>
      <c r="O22" s="69"/>
      <c r="P22" s="69"/>
      <c r="Q22" s="109"/>
      <c r="R22" s="110" t="s">
        <v>57</v>
      </c>
      <c r="S22" s="111">
        <v>-810.64469999999983</v>
      </c>
      <c r="T22" s="111">
        <v>-625.5769700000003</v>
      </c>
      <c r="U22" s="29">
        <v>0.2958352670815223</v>
      </c>
      <c r="W22" s="43"/>
      <c r="X22" s="43"/>
      <c r="Y22" s="43"/>
      <c r="Z22" s="110" t="s">
        <v>57</v>
      </c>
      <c r="AA22" s="111">
        <v>-2146.1417599999986</v>
      </c>
      <c r="AB22" s="111">
        <v>-7266.8903499999997</v>
      </c>
      <c r="AC22" s="29">
        <v>-0.70466848175299646</v>
      </c>
      <c r="AE22" s="43"/>
      <c r="AF22" s="43"/>
      <c r="AG22" s="109"/>
      <c r="AH22" s="110" t="s">
        <v>57</v>
      </c>
      <c r="AI22" s="111">
        <v>-4254.1196099999997</v>
      </c>
      <c r="AJ22" s="111">
        <v>-9140.3077499999999</v>
      </c>
      <c r="AK22" s="29">
        <v>-0.53457588886982499</v>
      </c>
      <c r="AM22" s="43"/>
      <c r="AN22" s="43"/>
      <c r="AO22" s="109"/>
      <c r="AP22" s="110" t="s">
        <v>57</v>
      </c>
      <c r="AQ22" s="111">
        <v>8690.1147800000017</v>
      </c>
      <c r="AR22" s="111">
        <v>3945.6450600000026</v>
      </c>
      <c r="AS22" s="29">
        <v>1.2024573036480874</v>
      </c>
      <c r="AU22" s="69"/>
      <c r="AV22" s="69"/>
      <c r="AW22" s="69"/>
      <c r="AX22" s="110" t="s">
        <v>57</v>
      </c>
      <c r="AY22" s="111">
        <v>2289.8534100000034</v>
      </c>
      <c r="AZ22" s="111">
        <v>-12461.553039999999</v>
      </c>
      <c r="BA22" s="29" t="s">
        <v>268</v>
      </c>
      <c r="BC22" s="43"/>
      <c r="BD22" s="43"/>
    </row>
    <row r="23" spans="2:56" ht="15" customHeight="1" thickBot="1" x14ac:dyDescent="0.4">
      <c r="B23" s="117" t="s">
        <v>269</v>
      </c>
      <c r="C23" s="118">
        <v>58.180024621499925</v>
      </c>
      <c r="D23" s="118">
        <v>23.57957094330002</v>
      </c>
      <c r="E23" s="119">
        <v>1.4673911481002326</v>
      </c>
      <c r="F23" s="69"/>
      <c r="G23" s="118">
        <f t="shared" ref="G23:H29" si="1">IFERROR(C23-D23,"N.A")</f>
        <v>34.600453678199905</v>
      </c>
      <c r="H23" s="118">
        <f t="shared" si="1"/>
        <v>22.112179795199786</v>
      </c>
      <c r="I23" s="43"/>
      <c r="J23" s="120" t="s">
        <v>56</v>
      </c>
      <c r="K23" s="121">
        <v>114078.47964999986</v>
      </c>
      <c r="L23" s="121">
        <v>46234.452830000038</v>
      </c>
      <c r="M23" s="122">
        <v>1.4673911481002331</v>
      </c>
      <c r="O23" s="69"/>
      <c r="P23" s="69"/>
      <c r="Q23" s="43"/>
      <c r="R23" s="120" t="s">
        <v>56</v>
      </c>
      <c r="S23" s="121">
        <v>27510.574429999997</v>
      </c>
      <c r="T23" s="121">
        <v>21088.159659999998</v>
      </c>
      <c r="U23" s="122">
        <v>0.30455074665344228</v>
      </c>
      <c r="W23" s="43"/>
      <c r="X23" s="43"/>
      <c r="Y23" s="43"/>
      <c r="Z23" s="120" t="s">
        <v>56</v>
      </c>
      <c r="AA23" s="121">
        <v>18912.435130000002</v>
      </c>
      <c r="AB23" s="121">
        <v>14068.569740000001</v>
      </c>
      <c r="AC23" s="122">
        <v>0.34430403939554988</v>
      </c>
      <c r="AE23" s="43"/>
      <c r="AF23" s="43"/>
      <c r="AG23" s="43"/>
      <c r="AH23" s="120" t="s">
        <v>56</v>
      </c>
      <c r="AI23" s="121">
        <v>27866.209919999994</v>
      </c>
      <c r="AJ23" s="121">
        <v>17488.779189999997</v>
      </c>
      <c r="AK23" s="122">
        <v>0.59337650828902699</v>
      </c>
      <c r="AM23" s="43"/>
      <c r="AN23" s="43"/>
      <c r="AO23" s="43"/>
      <c r="AP23" s="120" t="s">
        <v>56</v>
      </c>
      <c r="AQ23" s="121">
        <v>-12053.460000000045</v>
      </c>
      <c r="AR23" s="121">
        <v>-9663.958409999992</v>
      </c>
      <c r="AS23" s="122">
        <v>0.24725909287103964</v>
      </c>
      <c r="AU23" s="69"/>
      <c r="AV23" s="69"/>
      <c r="AW23" s="69"/>
      <c r="AX23" s="120" t="s">
        <v>56</v>
      </c>
      <c r="AY23" s="121">
        <v>34725.185049999949</v>
      </c>
      <c r="AZ23" s="121">
        <v>21893.390520000008</v>
      </c>
      <c r="BA23" s="122">
        <v>0.5861035785333415</v>
      </c>
      <c r="BC23" s="43"/>
      <c r="BD23" s="43"/>
    </row>
    <row r="24" spans="2:56" ht="15" customHeight="1" thickBot="1" x14ac:dyDescent="0.4">
      <c r="B24" s="124" t="s">
        <v>270</v>
      </c>
      <c r="C24" s="125">
        <v>14.030392959299999</v>
      </c>
      <c r="D24" s="125">
        <v>10.7549614266</v>
      </c>
      <c r="E24" s="126">
        <v>0.30455074665344206</v>
      </c>
      <c r="F24" s="69"/>
      <c r="G24" s="125">
        <f t="shared" si="1"/>
        <v>3.275431532699999</v>
      </c>
      <c r="H24" s="125">
        <f t="shared" si="1"/>
        <v>10.450410679946557</v>
      </c>
      <c r="I24" s="43"/>
      <c r="J24" s="127"/>
      <c r="M24" s="128"/>
      <c r="O24" s="69"/>
      <c r="P24" s="69"/>
      <c r="Q24" s="43"/>
      <c r="R24" s="127"/>
      <c r="U24" s="128"/>
      <c r="W24" s="43"/>
      <c r="X24" s="43"/>
      <c r="Y24" s="43"/>
      <c r="Z24" s="127"/>
      <c r="AC24" s="128"/>
      <c r="AE24" s="43"/>
      <c r="AF24" s="43"/>
      <c r="AG24" s="43"/>
      <c r="AH24" s="127"/>
      <c r="AK24" s="128"/>
      <c r="AM24" s="43"/>
      <c r="AN24" s="43"/>
      <c r="AO24" s="43"/>
      <c r="AP24" s="127"/>
      <c r="AS24" s="128"/>
      <c r="AU24" s="69"/>
      <c r="AV24" s="69"/>
      <c r="AW24" s="69"/>
      <c r="AX24" s="127"/>
      <c r="BA24" s="128"/>
      <c r="BC24" s="43"/>
      <c r="BD24" s="43"/>
    </row>
    <row r="25" spans="2:56" ht="15" customHeight="1" x14ac:dyDescent="0.35">
      <c r="B25" s="124" t="s">
        <v>274</v>
      </c>
      <c r="C25" s="125">
        <v>17.362592524999975</v>
      </c>
      <c r="D25" s="125">
        <v>10.946695260000004</v>
      </c>
      <c r="E25" s="126">
        <v>0.58610357853334172</v>
      </c>
      <c r="F25" s="69"/>
      <c r="G25" s="125">
        <f t="shared" si="1"/>
        <v>6.4158972649999715</v>
      </c>
      <c r="H25" s="125">
        <f t="shared" si="1"/>
        <v>10.360591681466662</v>
      </c>
      <c r="I25" s="43"/>
      <c r="J25" s="130" t="s">
        <v>55</v>
      </c>
      <c r="K25" s="131">
        <v>64615.420091399923</v>
      </c>
      <c r="L25" s="131">
        <v>48317.597186399995</v>
      </c>
      <c r="M25" s="132">
        <v>0.33730615456985702</v>
      </c>
      <c r="O25" s="69"/>
      <c r="P25" s="69"/>
      <c r="Q25" s="43"/>
      <c r="R25" s="130" t="s">
        <v>55</v>
      </c>
      <c r="S25" s="131">
        <v>17969.772877800002</v>
      </c>
      <c r="T25" s="131">
        <v>14900.284164600002</v>
      </c>
      <c r="U25" s="132">
        <v>0.20600202514878685</v>
      </c>
      <c r="W25" s="43"/>
      <c r="X25" s="43"/>
      <c r="Y25" s="43"/>
      <c r="Z25" s="130" t="s">
        <v>54</v>
      </c>
      <c r="AA25" s="131">
        <v>11538.072069999998</v>
      </c>
      <c r="AB25" s="131">
        <v>11225.544844999999</v>
      </c>
      <c r="AC25" s="132">
        <v>2.784071769480323E-2</v>
      </c>
      <c r="AE25" s="43"/>
      <c r="AF25" s="43"/>
      <c r="AG25" s="43"/>
      <c r="AH25" s="130" t="s">
        <v>54</v>
      </c>
      <c r="AI25" s="131">
        <v>17691.216799999998</v>
      </c>
      <c r="AJ25" s="131">
        <v>15318.309669999999</v>
      </c>
      <c r="AK25" s="132">
        <v>0.15490659094372528</v>
      </c>
      <c r="AM25" s="43"/>
      <c r="AN25" s="43"/>
      <c r="AO25" s="43"/>
      <c r="AP25" s="130" t="s">
        <v>54</v>
      </c>
      <c r="AQ25" s="131">
        <v>17274.528809999989</v>
      </c>
      <c r="AR25" s="131">
        <v>18624.074189999999</v>
      </c>
      <c r="AS25" s="132">
        <v>-7.2462414304848233E-2</v>
      </c>
      <c r="AU25" s="69"/>
      <c r="AV25" s="69"/>
      <c r="AW25" s="69"/>
      <c r="AX25" s="130" t="s">
        <v>54</v>
      </c>
      <c r="AY25" s="131">
        <v>46503.817679999986</v>
      </c>
      <c r="AZ25" s="131">
        <v>45167.928704999998</v>
      </c>
      <c r="BA25" s="132">
        <v>2.9576051266926973E-2</v>
      </c>
      <c r="BC25" s="43"/>
      <c r="BD25" s="43"/>
    </row>
    <row r="26" spans="2:56" ht="15" customHeight="1" x14ac:dyDescent="0.35">
      <c r="B26" s="133" t="s">
        <v>53</v>
      </c>
      <c r="C26" s="134">
        <v>9.4562175650000011</v>
      </c>
      <c r="D26" s="134">
        <v>7.0342848700000005</v>
      </c>
      <c r="E26" s="135">
        <v>0.34430403939554988</v>
      </c>
      <c r="F26" s="69"/>
      <c r="G26" s="134">
        <f t="shared" si="1"/>
        <v>2.4219326950000006</v>
      </c>
      <c r="H26" s="134">
        <f t="shared" si="1"/>
        <v>6.6899808306044504</v>
      </c>
      <c r="I26" s="43"/>
      <c r="J26" s="136" t="s">
        <v>305</v>
      </c>
      <c r="K26" s="137">
        <v>58180.024621499928</v>
      </c>
      <c r="L26" s="137">
        <v>23579.570943300019</v>
      </c>
      <c r="M26" s="138">
        <v>1.4673911481002331</v>
      </c>
      <c r="O26" s="69"/>
      <c r="P26" s="69"/>
      <c r="Q26" s="43"/>
      <c r="R26" s="136" t="s">
        <v>305</v>
      </c>
      <c r="S26" s="137">
        <v>14030.392959299999</v>
      </c>
      <c r="T26" s="137">
        <v>10754.961426599999</v>
      </c>
      <c r="U26" s="138">
        <v>0.30455074665344228</v>
      </c>
      <c r="W26" s="43"/>
      <c r="X26" s="43"/>
      <c r="Y26" s="43"/>
      <c r="Z26" s="136" t="s">
        <v>306</v>
      </c>
      <c r="AA26" s="137">
        <v>9456.2175650000008</v>
      </c>
      <c r="AB26" s="137">
        <v>7034.2848700000004</v>
      </c>
      <c r="AC26" s="138">
        <v>0.34430403939554988</v>
      </c>
      <c r="AE26" s="43"/>
      <c r="AF26" s="43"/>
      <c r="AG26" s="43"/>
      <c r="AH26" s="136" t="s">
        <v>306</v>
      </c>
      <c r="AI26" s="137">
        <v>13933.104959999997</v>
      </c>
      <c r="AJ26" s="137">
        <v>8744.3895949999987</v>
      </c>
      <c r="AK26" s="138">
        <v>0.59337650828902699</v>
      </c>
      <c r="AM26" s="43"/>
      <c r="AN26" s="43"/>
      <c r="AO26" s="43"/>
      <c r="AP26" s="136" t="s">
        <v>306</v>
      </c>
      <c r="AQ26" s="137">
        <v>-6026.7300000000223</v>
      </c>
      <c r="AR26" s="137">
        <v>-4831.979204999996</v>
      </c>
      <c r="AS26" s="138">
        <v>0.24725909287103964</v>
      </c>
      <c r="AU26" s="69"/>
      <c r="AV26" s="69"/>
      <c r="AW26" s="69"/>
      <c r="AX26" s="136" t="s">
        <v>306</v>
      </c>
      <c r="AY26" s="137">
        <v>17362.592524999975</v>
      </c>
      <c r="AZ26" s="137">
        <v>10946.695260000004</v>
      </c>
      <c r="BA26" s="138">
        <v>0.5861035785333415</v>
      </c>
      <c r="BC26" s="43"/>
      <c r="BD26" s="43"/>
    </row>
    <row r="27" spans="2:56" ht="15" customHeight="1" x14ac:dyDescent="0.35">
      <c r="B27" s="133" t="s">
        <v>52</v>
      </c>
      <c r="C27" s="134">
        <v>13.933104959999996</v>
      </c>
      <c r="D27" s="134">
        <v>8.7443895949999995</v>
      </c>
      <c r="E27" s="135">
        <v>0.59337650828902677</v>
      </c>
      <c r="F27" s="69"/>
      <c r="G27" s="134">
        <f t="shared" si="1"/>
        <v>5.1887153649999966</v>
      </c>
      <c r="H27" s="134">
        <f t="shared" si="1"/>
        <v>8.1510130867109734</v>
      </c>
      <c r="I27" s="43"/>
      <c r="J27" s="43"/>
      <c r="K27" s="43"/>
      <c r="L27" s="43"/>
      <c r="N27" s="43"/>
      <c r="O27" s="69"/>
      <c r="P27" s="69"/>
      <c r="Q27" s="43"/>
      <c r="R27" s="43"/>
      <c r="S27" s="43"/>
      <c r="T27" s="43"/>
      <c r="V27" s="43"/>
      <c r="W27" s="43"/>
      <c r="X27" s="43"/>
      <c r="Y27" s="43"/>
      <c r="Z27" s="43"/>
      <c r="AA27" s="43"/>
      <c r="AB27" s="43"/>
      <c r="AD27" s="43"/>
      <c r="AE27" s="43"/>
      <c r="AF27" s="43"/>
      <c r="AG27" s="43"/>
      <c r="AH27" s="43"/>
      <c r="AI27" s="43"/>
      <c r="AJ27" s="43"/>
      <c r="AL27" s="43"/>
      <c r="AM27" s="43"/>
      <c r="AN27" s="43"/>
      <c r="AO27" s="43"/>
      <c r="AP27" s="43"/>
      <c r="AQ27" s="43"/>
      <c r="AR27" s="43"/>
      <c r="AT27" s="43"/>
      <c r="AU27" s="69"/>
      <c r="AV27" s="69"/>
      <c r="AW27" s="69"/>
      <c r="AX27" s="43"/>
      <c r="AY27" s="43"/>
      <c r="AZ27" s="43"/>
      <c r="BC27" s="43"/>
      <c r="BD27" s="43"/>
    </row>
    <row r="28" spans="2:56" ht="15" customHeight="1" thickBot="1" x14ac:dyDescent="0.4">
      <c r="B28" s="139" t="s">
        <v>51</v>
      </c>
      <c r="C28" s="140">
        <v>-6.0267300000000219</v>
      </c>
      <c r="D28" s="140">
        <v>-4.8319792049999961</v>
      </c>
      <c r="E28" s="141">
        <v>0.24725909287103942</v>
      </c>
      <c r="F28" s="69"/>
      <c r="G28" s="140">
        <f t="shared" si="1"/>
        <v>-1.1947507950000258</v>
      </c>
      <c r="H28" s="140">
        <f t="shared" si="1"/>
        <v>-5.0792382978710355</v>
      </c>
      <c r="I28" s="43"/>
      <c r="J28" s="43"/>
      <c r="K28" s="43"/>
      <c r="L28" s="43"/>
      <c r="N28" s="43"/>
      <c r="O28" s="69"/>
      <c r="P28" s="69"/>
      <c r="Q28" s="43"/>
      <c r="R28" s="43"/>
      <c r="S28" s="43"/>
      <c r="T28" s="43"/>
      <c r="V28" s="43"/>
      <c r="W28" s="43"/>
      <c r="X28" s="43"/>
      <c r="Y28" s="43"/>
      <c r="Z28" s="43"/>
      <c r="AA28" s="43"/>
      <c r="AB28" s="43"/>
      <c r="AD28" s="43"/>
      <c r="AE28" s="43"/>
      <c r="AF28" s="43"/>
      <c r="AG28" s="43"/>
      <c r="AH28" s="43"/>
      <c r="AI28" s="43"/>
      <c r="AJ28" s="43"/>
      <c r="AL28" s="43"/>
      <c r="AM28" s="43"/>
      <c r="AN28" s="43"/>
      <c r="AO28" s="43"/>
      <c r="AP28" s="43"/>
      <c r="AQ28" s="43"/>
      <c r="AR28" s="43"/>
      <c r="AT28" s="43"/>
      <c r="AU28" s="43"/>
      <c r="AV28" s="43"/>
      <c r="AX28" s="43"/>
      <c r="AY28" s="43"/>
      <c r="AZ28" s="43"/>
      <c r="BC28" s="43"/>
      <c r="BD28" s="43"/>
    </row>
    <row r="29" spans="2:56" ht="15" customHeight="1" thickBot="1" x14ac:dyDescent="0.4">
      <c r="B29" s="86" t="s">
        <v>50</v>
      </c>
      <c r="C29" s="87">
        <v>89.573010105799909</v>
      </c>
      <c r="D29" s="87">
        <v>45.281227629900023</v>
      </c>
      <c r="E29" s="116">
        <v>0.97814888849553205</v>
      </c>
      <c r="F29" s="69"/>
      <c r="G29" s="87">
        <f t="shared" si="1"/>
        <v>44.291782475899886</v>
      </c>
      <c r="H29" s="87">
        <f t="shared" si="1"/>
        <v>44.303078741404491</v>
      </c>
      <c r="I29" s="43"/>
      <c r="J29" s="43"/>
      <c r="K29" s="43"/>
      <c r="L29" s="43"/>
      <c r="N29" s="43"/>
      <c r="O29" s="43"/>
      <c r="P29" s="43"/>
      <c r="Q29" s="43"/>
      <c r="R29" s="43"/>
      <c r="S29" s="43"/>
      <c r="T29" s="43"/>
      <c r="V29" s="43"/>
      <c r="W29" s="43"/>
      <c r="X29" s="43"/>
      <c r="Y29" s="43"/>
      <c r="Z29" s="43"/>
      <c r="AA29" s="43"/>
      <c r="AB29" s="43"/>
      <c r="AD29" s="43"/>
      <c r="AE29" s="43"/>
      <c r="AF29" s="43"/>
      <c r="AG29" s="43"/>
      <c r="AH29" s="43"/>
      <c r="AI29" s="43"/>
      <c r="AJ29" s="43"/>
      <c r="AL29" s="43"/>
      <c r="AM29" s="43"/>
      <c r="AN29" s="43"/>
      <c r="AO29" s="43"/>
      <c r="AP29" s="43"/>
      <c r="AQ29" s="43"/>
      <c r="AR29" s="43"/>
      <c r="AT29" s="43"/>
      <c r="AU29" s="43"/>
      <c r="AV29" s="43"/>
      <c r="AX29" s="43"/>
      <c r="AY29" s="43"/>
      <c r="AZ29" s="43"/>
      <c r="BC29" s="43"/>
      <c r="BD29" s="43"/>
    </row>
    <row r="30" spans="2:56" ht="15" customHeight="1" x14ac:dyDescent="0.35">
      <c r="I30" s="43"/>
      <c r="J30" s="43"/>
      <c r="K30" s="43"/>
      <c r="L30" s="43"/>
      <c r="N30" s="43"/>
      <c r="O30" s="43"/>
      <c r="P30" s="43"/>
      <c r="Q30" s="43"/>
      <c r="R30" s="43"/>
      <c r="S30" s="43"/>
      <c r="T30" s="43"/>
      <c r="V30" s="43"/>
      <c r="W30" s="43"/>
      <c r="X30" s="43"/>
      <c r="Y30" s="43"/>
      <c r="Z30" s="43"/>
      <c r="AA30" s="43"/>
      <c r="AB30" s="43"/>
      <c r="AD30" s="43"/>
      <c r="AE30" s="43"/>
      <c r="AF30" s="43"/>
      <c r="AG30" s="43"/>
      <c r="AH30" s="43"/>
      <c r="AI30" s="43"/>
      <c r="AJ30" s="43"/>
      <c r="AL30" s="43"/>
      <c r="AM30" s="43"/>
      <c r="AN30" s="43"/>
      <c r="AO30" s="43"/>
      <c r="AP30" s="43"/>
      <c r="AQ30" s="43"/>
      <c r="AR30" s="43"/>
      <c r="AT30" s="43"/>
      <c r="AU30" s="43"/>
      <c r="AV30" s="43"/>
      <c r="AX30" s="43"/>
      <c r="AY30" s="43"/>
      <c r="AZ30" s="43"/>
      <c r="BB30" s="43"/>
      <c r="BC30" s="43"/>
      <c r="BD30" s="43"/>
    </row>
    <row r="31" spans="2:56" ht="15" customHeight="1" x14ac:dyDescent="0.35">
      <c r="C31" s="43"/>
      <c r="D31" s="43"/>
      <c r="E31" s="43"/>
      <c r="F31" s="43"/>
      <c r="I31" s="43"/>
      <c r="J31" s="43"/>
      <c r="K31" s="43"/>
      <c r="L31" s="43"/>
      <c r="N31" s="43"/>
      <c r="O31" s="43"/>
      <c r="P31" s="43"/>
      <c r="Q31" s="43"/>
      <c r="R31" s="43"/>
      <c r="S31" s="43"/>
      <c r="T31" s="43"/>
      <c r="V31" s="43"/>
      <c r="W31" s="43"/>
      <c r="X31" s="43"/>
      <c r="Y31" s="43"/>
      <c r="Z31" s="43"/>
      <c r="AA31" s="43"/>
      <c r="AB31" s="43"/>
      <c r="AD31" s="43"/>
      <c r="AE31" s="43"/>
      <c r="AF31" s="43"/>
      <c r="AG31" s="43"/>
      <c r="AH31" s="43"/>
      <c r="AI31" s="43"/>
      <c r="AJ31" s="43"/>
      <c r="AL31" s="43"/>
      <c r="AM31" s="43"/>
      <c r="AN31" s="43"/>
      <c r="AO31" s="43"/>
      <c r="AP31" s="43"/>
      <c r="AQ31" s="43"/>
      <c r="AR31" s="43"/>
      <c r="AT31" s="43"/>
      <c r="AU31" s="43"/>
      <c r="AV31" s="43"/>
      <c r="AX31" s="43"/>
      <c r="AY31" s="43"/>
      <c r="AZ31" s="43"/>
      <c r="BB31" s="43"/>
      <c r="BC31" s="43"/>
      <c r="BD31" s="43"/>
    </row>
    <row r="32" spans="2:56" ht="15" customHeight="1" x14ac:dyDescent="0.35">
      <c r="C32" s="43"/>
      <c r="D32" s="43"/>
      <c r="E32" s="43"/>
      <c r="F32" s="43"/>
      <c r="I32" s="43"/>
      <c r="J32" s="43"/>
      <c r="K32" s="43"/>
      <c r="L32" s="43"/>
      <c r="N32" s="43"/>
      <c r="O32" s="43"/>
      <c r="P32" s="43"/>
      <c r="Q32" s="43"/>
      <c r="R32" s="43"/>
      <c r="S32" s="43"/>
      <c r="T32" s="43"/>
      <c r="V32" s="43"/>
      <c r="W32" s="43"/>
      <c r="X32" s="43"/>
      <c r="Y32" s="43"/>
      <c r="Z32" s="43"/>
      <c r="AA32" s="43"/>
      <c r="AB32" s="43"/>
      <c r="AD32" s="43"/>
      <c r="AE32" s="43"/>
      <c r="AF32" s="43"/>
      <c r="AG32" s="43"/>
      <c r="AH32" s="43"/>
      <c r="AI32" s="43"/>
      <c r="AJ32" s="43"/>
      <c r="AL32" s="43"/>
      <c r="AM32" s="43"/>
      <c r="AN32" s="43"/>
      <c r="AO32" s="43"/>
      <c r="AP32" s="43"/>
      <c r="AQ32" s="43"/>
      <c r="AR32" s="43"/>
      <c r="AT32" s="43"/>
      <c r="AU32" s="43"/>
      <c r="AV32" s="43"/>
      <c r="AX32" s="43"/>
      <c r="AY32" s="43"/>
      <c r="AZ32" s="43"/>
      <c r="BB32" s="43"/>
      <c r="BC32" s="43"/>
      <c r="BD32" s="43"/>
    </row>
  </sheetData>
  <mergeCells count="30">
    <mergeCell ref="S10:S11"/>
    <mergeCell ref="G9:G10"/>
    <mergeCell ref="H9:H10"/>
    <mergeCell ref="J9:M9"/>
    <mergeCell ref="R9:U9"/>
    <mergeCell ref="K10:K11"/>
    <mergeCell ref="L10:L11"/>
    <mergeCell ref="T10:T11"/>
    <mergeCell ref="U10:U11"/>
    <mergeCell ref="AK10:AK11"/>
    <mergeCell ref="AQ10:AQ11"/>
    <mergeCell ref="AR10:AR11"/>
    <mergeCell ref="AS10:AS11"/>
    <mergeCell ref="AI10:AI11"/>
    <mergeCell ref="AJ10:AJ11"/>
    <mergeCell ref="AA10:AA11"/>
    <mergeCell ref="AB10:AB11"/>
    <mergeCell ref="AC10:AC11"/>
    <mergeCell ref="C21:E21"/>
    <mergeCell ref="G21:G22"/>
    <mergeCell ref="H21:H22"/>
    <mergeCell ref="AX9:BA9"/>
    <mergeCell ref="AY10:AY11"/>
    <mergeCell ref="AZ10:AZ11"/>
    <mergeCell ref="BA10:BA11"/>
    <mergeCell ref="C9:E9"/>
    <mergeCell ref="Z9:AC9"/>
    <mergeCell ref="AH9:AK9"/>
    <mergeCell ref="AP9:AS9"/>
    <mergeCell ref="M10:M1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52EBD-0FFE-43EB-8400-A0A6E3275312}">
  <sheetPr>
    <tabColor theme="5" tint="0.79998168889431442"/>
    <pageSetUpPr fitToPage="1"/>
  </sheetPr>
  <dimension ref="A1:CG46"/>
  <sheetViews>
    <sheetView showGridLines="0" zoomScale="70" zoomScaleNormal="70" zoomScaleSheetLayoutView="100" workbookViewId="0"/>
  </sheetViews>
  <sheetFormatPr defaultColWidth="0" defaultRowHeight="0" customHeight="1" zeroHeight="1" x14ac:dyDescent="0.35"/>
  <cols>
    <col min="1" max="1" width="1" style="288" customWidth="1"/>
    <col min="2" max="2" width="31.6328125" style="288" customWidth="1"/>
    <col min="3" max="3" width="22.81640625" style="298" customWidth="1"/>
    <col min="4" max="4" width="16.1796875" style="298" customWidth="1"/>
    <col min="5" max="6" width="15.81640625" style="288" customWidth="1"/>
    <col min="7" max="7" width="2.81640625" style="288" customWidth="1"/>
    <col min="8" max="8" width="5.81640625" style="288" hidden="1" customWidth="1"/>
    <col min="9" max="9" width="17" style="288" hidden="1" customWidth="1"/>
    <col min="10" max="10" width="16.1796875" style="288" hidden="1" customWidth="1"/>
    <col min="11" max="11" width="12.1796875" style="288" hidden="1" customWidth="1"/>
    <col min="12" max="85" width="0" style="288" hidden="1" customWidth="1"/>
    <col min="86" max="16384" width="9.1796875" style="288" hidden="1"/>
  </cols>
  <sheetData>
    <row r="1" spans="1:74" s="43" customFormat="1" ht="3.5" customHeight="1" thickBot="1" x14ac:dyDescent="0.4">
      <c r="C1" s="44"/>
      <c r="D1" s="44"/>
      <c r="E1" s="44"/>
      <c r="F1" s="44"/>
      <c r="G1" s="44"/>
    </row>
    <row r="2" spans="1:74" s="43" customFormat="1" ht="15.5" x14ac:dyDescent="0.35">
      <c r="A2" s="45"/>
      <c r="B2" s="46"/>
      <c r="C2" s="47"/>
      <c r="D2" s="47"/>
      <c r="E2" s="47"/>
      <c r="F2" s="48"/>
      <c r="G2" s="49"/>
      <c r="H2" s="49"/>
      <c r="I2" s="49"/>
      <c r="J2" s="49"/>
      <c r="K2" s="49"/>
      <c r="L2" s="49"/>
      <c r="M2" s="50"/>
    </row>
    <row r="3" spans="1:74" s="43" customFormat="1" ht="15.5" x14ac:dyDescent="0.35">
      <c r="A3" s="45"/>
      <c r="B3" s="51"/>
      <c r="C3" s="52" t="s">
        <v>310</v>
      </c>
      <c r="D3" s="53">
        <v>45352</v>
      </c>
      <c r="E3" s="52"/>
      <c r="F3" s="52"/>
      <c r="G3" s="52"/>
      <c r="H3" s="52"/>
      <c r="I3" s="52"/>
      <c r="J3" s="52"/>
      <c r="K3" s="52"/>
      <c r="L3" s="52"/>
      <c r="M3" s="54"/>
    </row>
    <row r="4" spans="1:74" s="43" customFormat="1" ht="15.5" x14ac:dyDescent="0.35">
      <c r="A4" s="45"/>
      <c r="B4" s="51"/>
      <c r="C4" s="52" t="s">
        <v>311</v>
      </c>
      <c r="D4" s="55" t="s">
        <v>335</v>
      </c>
      <c r="E4" s="56"/>
      <c r="F4" s="52"/>
      <c r="G4" s="52"/>
      <c r="H4" s="52"/>
      <c r="I4" s="52"/>
      <c r="J4" s="52"/>
      <c r="K4" s="52"/>
      <c r="L4" s="52"/>
      <c r="M4" s="54"/>
    </row>
    <row r="5" spans="1:74" s="43" customFormat="1" ht="16" thickBot="1" x14ac:dyDescent="0.4">
      <c r="A5" s="45"/>
      <c r="B5" s="57"/>
      <c r="C5" s="58"/>
      <c r="D5" s="58"/>
      <c r="E5" s="58"/>
      <c r="F5" s="59"/>
      <c r="G5" s="59"/>
      <c r="H5" s="59"/>
      <c r="I5" s="59"/>
      <c r="J5" s="59"/>
      <c r="K5" s="59"/>
      <c r="L5" s="59"/>
      <c r="M5" s="60"/>
    </row>
    <row r="6" spans="1:74" s="43" customFormat="1" ht="15.5" x14ac:dyDescent="0.35">
      <c r="C6" s="44"/>
      <c r="D6" s="44"/>
      <c r="E6" s="44"/>
      <c r="F6" s="44"/>
      <c r="G6" s="44"/>
    </row>
    <row r="7" spans="1:74" s="43" customFormat="1" ht="15" customHeight="1" x14ac:dyDescent="0.35">
      <c r="B7" s="61"/>
      <c r="C7" s="62"/>
      <c r="D7" s="62"/>
      <c r="E7" s="61"/>
      <c r="F7" s="62"/>
      <c r="G7" s="62"/>
    </row>
    <row r="8" spans="1:74" s="285" customFormat="1" ht="16" thickBot="1" x14ac:dyDescent="0.4">
      <c r="B8" s="286"/>
      <c r="C8" s="287"/>
      <c r="D8" s="287"/>
    </row>
    <row r="9" spans="1:74" s="285" customFormat="1" ht="20" customHeight="1" thickBot="1" x14ac:dyDescent="0.4">
      <c r="A9" s="288"/>
      <c r="B9" s="344" t="s">
        <v>171</v>
      </c>
      <c r="C9" s="340" t="s">
        <v>170</v>
      </c>
      <c r="D9" s="340" t="s">
        <v>169</v>
      </c>
      <c r="E9" s="260" t="e">
        <f t="shared" ref="E9" si="0">#REF!</f>
        <v>#REF!</v>
      </c>
      <c r="F9" s="260" t="e">
        <f t="shared" ref="F9" si="1">#REF!</f>
        <v>#REF!</v>
      </c>
      <c r="G9" s="289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8"/>
      <c r="BG9" s="288"/>
      <c r="BH9" s="288"/>
      <c r="BI9" s="288"/>
      <c r="BJ9" s="288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</row>
    <row r="10" spans="1:74" s="285" customFormat="1" ht="20" customHeight="1" x14ac:dyDescent="0.35">
      <c r="A10" s="288"/>
      <c r="B10" s="345" t="s">
        <v>162</v>
      </c>
      <c r="C10" s="346"/>
      <c r="D10" s="346"/>
      <c r="E10" s="346"/>
      <c r="F10" s="346"/>
      <c r="H10" s="290"/>
      <c r="I10" s="290"/>
      <c r="J10" s="290"/>
      <c r="K10" s="290"/>
      <c r="L10" s="290"/>
      <c r="M10" s="290"/>
      <c r="N10" s="290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8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</row>
    <row r="11" spans="1:74" s="285" customFormat="1" ht="20" customHeight="1" x14ac:dyDescent="0.35">
      <c r="A11" s="288"/>
      <c r="B11" s="90"/>
      <c r="C11" s="302" t="s">
        <v>187</v>
      </c>
      <c r="D11" s="347">
        <v>47192</v>
      </c>
      <c r="E11" s="304">
        <v>102.92108901999994</v>
      </c>
      <c r="F11" s="304">
        <v>121.15805515999993</v>
      </c>
      <c r="G11" s="291"/>
      <c r="H11" s="290"/>
      <c r="I11" s="290"/>
      <c r="J11" s="290"/>
      <c r="K11" s="290"/>
      <c r="L11" s="290"/>
      <c r="M11" s="290"/>
      <c r="N11" s="290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8"/>
      <c r="BF11" s="288"/>
      <c r="BG11" s="288"/>
      <c r="BH11" s="288"/>
      <c r="BI11" s="288"/>
      <c r="BJ11" s="288"/>
      <c r="BK11" s="288"/>
      <c r="BL11" s="288"/>
      <c r="BM11" s="288"/>
      <c r="BN11" s="288"/>
      <c r="BO11" s="288"/>
      <c r="BP11" s="288"/>
      <c r="BQ11" s="288"/>
      <c r="BR11" s="288"/>
      <c r="BS11" s="288"/>
      <c r="BT11" s="288"/>
      <c r="BU11" s="288"/>
      <c r="BV11" s="288"/>
    </row>
    <row r="12" spans="1:74" s="285" customFormat="1" ht="20" customHeight="1" x14ac:dyDescent="0.35">
      <c r="A12" s="288"/>
      <c r="B12" s="77"/>
      <c r="C12" s="200" t="s">
        <v>186</v>
      </c>
      <c r="D12" s="348">
        <v>45306</v>
      </c>
      <c r="E12" s="79">
        <v>0.85200249999998612</v>
      </c>
      <c r="F12" s="79">
        <v>11.069373079999986</v>
      </c>
      <c r="G12" s="291"/>
      <c r="H12" s="290"/>
      <c r="I12" s="290"/>
      <c r="J12" s="290"/>
      <c r="K12" s="290"/>
      <c r="L12" s="290"/>
      <c r="M12" s="290"/>
      <c r="N12" s="290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88"/>
      <c r="BG12" s="288"/>
      <c r="BH12" s="288"/>
      <c r="BI12" s="288"/>
      <c r="BJ12" s="288"/>
      <c r="BK12" s="288"/>
      <c r="BL12" s="288"/>
      <c r="BM12" s="288"/>
      <c r="BN12" s="288"/>
      <c r="BO12" s="288"/>
      <c r="BP12" s="288"/>
      <c r="BQ12" s="288"/>
      <c r="BR12" s="288"/>
      <c r="BS12" s="288"/>
      <c r="BT12" s="288"/>
      <c r="BU12" s="288"/>
      <c r="BV12" s="288"/>
    </row>
    <row r="13" spans="1:74" s="285" customFormat="1" ht="20" customHeight="1" x14ac:dyDescent="0.35">
      <c r="A13" s="288"/>
      <c r="B13" s="77"/>
      <c r="C13" s="200" t="s">
        <v>168</v>
      </c>
      <c r="D13" s="348">
        <v>48288</v>
      </c>
      <c r="E13" s="79">
        <v>163.63439776999991</v>
      </c>
      <c r="F13" s="79">
        <v>181.51106100999988</v>
      </c>
      <c r="G13" s="291"/>
      <c r="H13" s="290"/>
      <c r="I13" s="290"/>
      <c r="J13" s="290"/>
      <c r="K13" s="290"/>
      <c r="L13" s="290"/>
      <c r="M13" s="290"/>
      <c r="N13" s="290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8"/>
      <c r="BG13" s="288"/>
      <c r="BH13" s="288"/>
      <c r="BI13" s="288"/>
      <c r="BJ13" s="288"/>
      <c r="BK13" s="288"/>
      <c r="BL13" s="288"/>
      <c r="BM13" s="288"/>
      <c r="BN13" s="288"/>
      <c r="BO13" s="288"/>
      <c r="BP13" s="288"/>
      <c r="BQ13" s="288"/>
      <c r="BR13" s="288"/>
      <c r="BS13" s="288"/>
      <c r="BT13" s="288"/>
      <c r="BU13" s="288"/>
      <c r="BV13" s="288"/>
    </row>
    <row r="14" spans="1:74" s="285" customFormat="1" ht="20" customHeight="1" thickBot="1" x14ac:dyDescent="0.4">
      <c r="A14" s="288"/>
      <c r="B14" s="77"/>
      <c r="C14" s="200" t="s">
        <v>185</v>
      </c>
      <c r="D14" s="348">
        <v>51850</v>
      </c>
      <c r="E14" s="79">
        <v>334.40768188836165</v>
      </c>
      <c r="F14" s="79">
        <v>232.05362471836176</v>
      </c>
      <c r="G14" s="291"/>
      <c r="H14" s="290"/>
      <c r="I14" s="290"/>
      <c r="J14" s="290"/>
      <c r="K14" s="290"/>
      <c r="L14" s="290"/>
      <c r="M14" s="290"/>
      <c r="N14" s="290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N14" s="288"/>
      <c r="AO14" s="288"/>
      <c r="AP14" s="288"/>
      <c r="AQ14" s="288"/>
      <c r="AR14" s="288"/>
      <c r="AS14" s="288"/>
      <c r="AT14" s="288"/>
      <c r="AU14" s="288"/>
      <c r="AV14" s="288"/>
      <c r="AW14" s="288"/>
      <c r="AX14" s="288"/>
      <c r="AY14" s="288"/>
      <c r="AZ14" s="288"/>
      <c r="BA14" s="288"/>
      <c r="BB14" s="288"/>
      <c r="BC14" s="288"/>
      <c r="BD14" s="288"/>
      <c r="BE14" s="288"/>
      <c r="BF14" s="288"/>
      <c r="BG14" s="288"/>
      <c r="BH14" s="288"/>
      <c r="BI14" s="288"/>
      <c r="BJ14" s="288"/>
      <c r="BK14" s="288"/>
      <c r="BL14" s="288"/>
      <c r="BM14" s="288"/>
      <c r="BN14" s="288"/>
      <c r="BO14" s="288"/>
      <c r="BP14" s="288"/>
      <c r="BQ14" s="288"/>
      <c r="BR14" s="288"/>
      <c r="BS14" s="288"/>
      <c r="BT14" s="288"/>
      <c r="BU14" s="288"/>
      <c r="BV14" s="288"/>
    </row>
    <row r="15" spans="1:74" s="285" customFormat="1" ht="20" customHeight="1" x14ac:dyDescent="0.35">
      <c r="A15" s="288"/>
      <c r="B15" s="349" t="s">
        <v>184</v>
      </c>
      <c r="C15" s="350"/>
      <c r="D15" s="351"/>
      <c r="E15" s="352"/>
      <c r="F15" s="352"/>
      <c r="G15" s="292"/>
      <c r="H15" s="290"/>
      <c r="I15" s="290"/>
      <c r="J15" s="290"/>
      <c r="K15" s="290"/>
      <c r="L15" s="290"/>
      <c r="M15" s="290"/>
      <c r="N15" s="290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  <c r="AT15" s="288"/>
      <c r="AU15" s="288"/>
      <c r="AV15" s="288"/>
      <c r="AW15" s="288"/>
      <c r="AX15" s="288"/>
      <c r="AY15" s="288"/>
      <c r="AZ15" s="288"/>
      <c r="BA15" s="288"/>
      <c r="BB15" s="288"/>
      <c r="BC15" s="288"/>
      <c r="BD15" s="288"/>
      <c r="BE15" s="288"/>
      <c r="BF15" s="288"/>
      <c r="BG15" s="288"/>
      <c r="BH15" s="288"/>
      <c r="BI15" s="288"/>
      <c r="BJ15" s="288"/>
      <c r="BK15" s="288"/>
      <c r="BL15" s="288"/>
      <c r="BM15" s="288"/>
      <c r="BN15" s="288"/>
      <c r="BO15" s="288"/>
      <c r="BP15" s="288"/>
      <c r="BQ15" s="288"/>
      <c r="BR15" s="288"/>
      <c r="BS15" s="288"/>
      <c r="BT15" s="288"/>
      <c r="BU15" s="288"/>
      <c r="BV15" s="288"/>
    </row>
    <row r="16" spans="1:74" s="285" customFormat="1" ht="20" customHeight="1" x14ac:dyDescent="0.35">
      <c r="A16" s="288"/>
      <c r="B16" s="90" t="s">
        <v>317</v>
      </c>
      <c r="C16" s="302" t="s">
        <v>183</v>
      </c>
      <c r="D16" s="347">
        <v>45337</v>
      </c>
      <c r="E16" s="304">
        <v>430.28038251986163</v>
      </c>
      <c r="F16" s="304">
        <v>408.15051217986161</v>
      </c>
      <c r="G16" s="291"/>
      <c r="H16" s="288"/>
      <c r="I16" s="288"/>
      <c r="J16" s="293"/>
      <c r="K16" s="294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288"/>
      <c r="AV16" s="288"/>
      <c r="AW16" s="288"/>
      <c r="AX16" s="288"/>
      <c r="AY16" s="288"/>
      <c r="AZ16" s="288"/>
      <c r="BA16" s="288"/>
      <c r="BB16" s="288"/>
      <c r="BC16" s="288"/>
      <c r="BD16" s="288"/>
      <c r="BE16" s="288"/>
      <c r="BF16" s="288"/>
      <c r="BG16" s="288"/>
      <c r="BH16" s="288"/>
      <c r="BI16" s="288"/>
      <c r="BJ16" s="288"/>
      <c r="BK16" s="288"/>
      <c r="BL16" s="288"/>
      <c r="BM16" s="288"/>
      <c r="BN16" s="288"/>
      <c r="BO16" s="288"/>
      <c r="BP16" s="288"/>
      <c r="BQ16" s="288"/>
      <c r="BR16" s="288"/>
      <c r="BS16" s="288"/>
      <c r="BT16" s="288"/>
      <c r="BU16" s="288"/>
      <c r="BV16" s="288"/>
    </row>
    <row r="17" spans="1:74" s="285" customFormat="1" ht="20" customHeight="1" x14ac:dyDescent="0.35">
      <c r="A17" s="288"/>
      <c r="B17" s="77" t="s">
        <v>318</v>
      </c>
      <c r="C17" s="200" t="s">
        <v>182</v>
      </c>
      <c r="D17" s="348">
        <v>45762</v>
      </c>
      <c r="E17" s="79">
        <v>845.12409048000006</v>
      </c>
      <c r="F17" s="79">
        <v>804.80296222000015</v>
      </c>
      <c r="G17" s="291"/>
      <c r="H17" s="288"/>
      <c r="I17" s="288"/>
      <c r="J17" s="293"/>
      <c r="K17" s="294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  <c r="AT17" s="288"/>
      <c r="AU17" s="288"/>
      <c r="AV17" s="288"/>
      <c r="AW17" s="288"/>
      <c r="AX17" s="288"/>
      <c r="AY17" s="288"/>
      <c r="AZ17" s="288"/>
      <c r="BA17" s="288"/>
      <c r="BB17" s="288"/>
      <c r="BC17" s="288"/>
      <c r="BD17" s="288"/>
      <c r="BE17" s="288"/>
      <c r="BF17" s="288"/>
      <c r="BG17" s="288"/>
      <c r="BH17" s="288"/>
      <c r="BI17" s="288"/>
      <c r="BJ17" s="288"/>
      <c r="BK17" s="288"/>
      <c r="BL17" s="288"/>
      <c r="BM17" s="288"/>
      <c r="BN17" s="288"/>
      <c r="BO17" s="288"/>
      <c r="BP17" s="288"/>
      <c r="BQ17" s="288"/>
      <c r="BR17" s="288"/>
      <c r="BS17" s="288"/>
      <c r="BT17" s="288"/>
      <c r="BU17" s="288"/>
      <c r="BV17" s="288"/>
    </row>
    <row r="18" spans="1:74" s="285" customFormat="1" ht="20" customHeight="1" x14ac:dyDescent="0.35">
      <c r="A18" s="288"/>
      <c r="B18" s="77" t="s">
        <v>319</v>
      </c>
      <c r="C18" s="200" t="s">
        <v>181</v>
      </c>
      <c r="D18" s="348">
        <v>47467</v>
      </c>
      <c r="E18" s="79">
        <v>510.09734159074998</v>
      </c>
      <c r="F18" s="79">
        <v>484.5680971305589</v>
      </c>
      <c r="G18" s="291"/>
      <c r="H18" s="288"/>
      <c r="I18" s="288"/>
      <c r="J18" s="293"/>
      <c r="K18" s="294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288"/>
      <c r="AV18" s="288"/>
      <c r="AW18" s="288"/>
      <c r="AX18" s="288"/>
      <c r="AY18" s="288"/>
      <c r="AZ18" s="288"/>
      <c r="BA18" s="288"/>
      <c r="BB18" s="288"/>
      <c r="BC18" s="288"/>
      <c r="BD18" s="288"/>
      <c r="BE18" s="288"/>
      <c r="BF18" s="288"/>
      <c r="BG18" s="288"/>
      <c r="BH18" s="288"/>
      <c r="BI18" s="288"/>
      <c r="BJ18" s="288"/>
      <c r="BK18" s="288"/>
      <c r="BL18" s="288"/>
      <c r="BM18" s="288"/>
      <c r="BN18" s="288"/>
      <c r="BO18" s="288"/>
      <c r="BP18" s="288"/>
      <c r="BQ18" s="288"/>
      <c r="BR18" s="288"/>
      <c r="BS18" s="288"/>
      <c r="BT18" s="288"/>
      <c r="BU18" s="288"/>
      <c r="BV18" s="288"/>
    </row>
    <row r="19" spans="1:74" s="285" customFormat="1" ht="20" customHeight="1" x14ac:dyDescent="0.35">
      <c r="A19" s="288"/>
      <c r="B19" s="77" t="s">
        <v>320</v>
      </c>
      <c r="C19" s="200" t="s">
        <v>180</v>
      </c>
      <c r="D19" s="348">
        <v>47072</v>
      </c>
      <c r="E19" s="79">
        <v>809.15482040999984</v>
      </c>
      <c r="F19" s="79">
        <v>810.14463926999974</v>
      </c>
      <c r="G19" s="291"/>
      <c r="H19" s="288"/>
      <c r="I19" s="288"/>
      <c r="J19" s="293"/>
      <c r="K19" s="294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8"/>
      <c r="BA19" s="288"/>
      <c r="BB19" s="288"/>
      <c r="BC19" s="288"/>
      <c r="BD19" s="288"/>
      <c r="BE19" s="288"/>
      <c r="BF19" s="288"/>
      <c r="BG19" s="288"/>
      <c r="BH19" s="288"/>
      <c r="BI19" s="288"/>
      <c r="BJ19" s="288"/>
      <c r="BK19" s="288"/>
      <c r="BL19" s="288"/>
      <c r="BM19" s="288"/>
      <c r="BN19" s="288"/>
      <c r="BO19" s="288"/>
      <c r="BP19" s="288"/>
      <c r="BQ19" s="288"/>
      <c r="BR19" s="288"/>
      <c r="BS19" s="288"/>
      <c r="BT19" s="288"/>
      <c r="BU19" s="288"/>
      <c r="BV19" s="288"/>
    </row>
    <row r="20" spans="1:74" s="285" customFormat="1" ht="20" customHeight="1" x14ac:dyDescent="0.35">
      <c r="A20" s="288"/>
      <c r="B20" s="77" t="s">
        <v>320</v>
      </c>
      <c r="C20" s="200" t="s">
        <v>179</v>
      </c>
      <c r="D20" s="348">
        <v>52732</v>
      </c>
      <c r="E20" s="79">
        <v>864.5636163396224</v>
      </c>
      <c r="F20" s="79">
        <v>853.95889537962228</v>
      </c>
      <c r="G20" s="291"/>
      <c r="H20" s="288"/>
      <c r="I20" s="288"/>
      <c r="J20" s="293"/>
      <c r="K20" s="294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8"/>
      <c r="AW20" s="288"/>
      <c r="AX20" s="288"/>
      <c r="AY20" s="288"/>
      <c r="AZ20" s="288"/>
      <c r="BA20" s="288"/>
      <c r="BB20" s="288"/>
      <c r="BC20" s="288"/>
      <c r="BD20" s="288"/>
      <c r="BE20" s="288"/>
      <c r="BF20" s="288"/>
      <c r="BG20" s="288"/>
      <c r="BH20" s="288"/>
      <c r="BI20" s="288"/>
      <c r="BJ20" s="288"/>
      <c r="BK20" s="288"/>
      <c r="BL20" s="288"/>
      <c r="BM20" s="288"/>
      <c r="BN20" s="288"/>
      <c r="BO20" s="288"/>
      <c r="BP20" s="288"/>
      <c r="BQ20" s="288"/>
      <c r="BR20" s="288"/>
      <c r="BS20" s="288"/>
      <c r="BT20" s="288"/>
      <c r="BU20" s="288"/>
      <c r="BV20" s="288"/>
    </row>
    <row r="21" spans="1:74" s="285" customFormat="1" ht="20" customHeight="1" x14ac:dyDescent="0.35">
      <c r="A21" s="288"/>
      <c r="B21" s="77" t="s">
        <v>321</v>
      </c>
      <c r="C21" s="200" t="s">
        <v>178</v>
      </c>
      <c r="D21" s="348">
        <v>45855</v>
      </c>
      <c r="E21" s="79">
        <v>904.83380761996818</v>
      </c>
      <c r="F21" s="79">
        <v>820.09987780000006</v>
      </c>
      <c r="G21" s="291"/>
      <c r="H21" s="288"/>
      <c r="I21" s="288"/>
      <c r="J21" s="293"/>
      <c r="K21" s="294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8"/>
      <c r="BA21" s="288"/>
      <c r="BB21" s="288"/>
      <c r="BC21" s="288"/>
      <c r="BD21" s="288"/>
      <c r="BE21" s="288"/>
      <c r="BF21" s="288"/>
      <c r="BG21" s="288"/>
      <c r="BH21" s="288"/>
      <c r="BI21" s="288"/>
      <c r="BJ21" s="288"/>
      <c r="BK21" s="288"/>
      <c r="BL21" s="288"/>
      <c r="BM21" s="288"/>
      <c r="BN21" s="288"/>
      <c r="BO21" s="288"/>
      <c r="BP21" s="288"/>
      <c r="BQ21" s="288"/>
      <c r="BR21" s="288"/>
      <c r="BS21" s="288"/>
      <c r="BT21" s="288"/>
      <c r="BU21" s="288"/>
      <c r="BV21" s="288"/>
    </row>
    <row r="22" spans="1:74" s="285" customFormat="1" ht="20" customHeight="1" x14ac:dyDescent="0.35">
      <c r="A22" s="288"/>
      <c r="B22" s="77" t="s">
        <v>322</v>
      </c>
      <c r="C22" s="200" t="s">
        <v>177</v>
      </c>
      <c r="D22" s="348">
        <v>48136</v>
      </c>
      <c r="E22" s="79">
        <v>739.96576810392776</v>
      </c>
      <c r="F22" s="79">
        <v>704.16295368392775</v>
      </c>
      <c r="G22" s="291"/>
      <c r="H22" s="288"/>
      <c r="I22" s="288"/>
      <c r="J22" s="293"/>
      <c r="K22" s="294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288"/>
      <c r="AP22" s="288"/>
      <c r="AQ22" s="288"/>
      <c r="AR22" s="288"/>
      <c r="AS22" s="288"/>
      <c r="AT22" s="288"/>
      <c r="AU22" s="288"/>
      <c r="AV22" s="288"/>
      <c r="AW22" s="288"/>
      <c r="AX22" s="288"/>
      <c r="AY22" s="288"/>
      <c r="AZ22" s="288"/>
      <c r="BA22" s="288"/>
      <c r="BB22" s="288"/>
      <c r="BC22" s="288"/>
      <c r="BD22" s="288"/>
      <c r="BE22" s="288"/>
      <c r="BF22" s="288"/>
      <c r="BG22" s="288"/>
      <c r="BH22" s="288"/>
      <c r="BI22" s="288"/>
      <c r="BJ22" s="288"/>
      <c r="BK22" s="288"/>
      <c r="BL22" s="288"/>
      <c r="BM22" s="288"/>
      <c r="BN22" s="288"/>
      <c r="BO22" s="288"/>
      <c r="BP22" s="288"/>
      <c r="BQ22" s="288"/>
      <c r="BR22" s="288"/>
      <c r="BS22" s="288"/>
      <c r="BT22" s="288"/>
      <c r="BU22" s="288"/>
      <c r="BV22" s="288"/>
    </row>
    <row r="23" spans="1:74" s="285" customFormat="1" ht="20" customHeight="1" x14ac:dyDescent="0.35">
      <c r="A23" s="288"/>
      <c r="B23" s="77" t="s">
        <v>323</v>
      </c>
      <c r="C23" s="200" t="s">
        <v>176</v>
      </c>
      <c r="D23" s="348">
        <v>51058</v>
      </c>
      <c r="E23" s="79">
        <v>304.03165818607221</v>
      </c>
      <c r="F23" s="79">
        <v>289.17611852607229</v>
      </c>
      <c r="G23" s="291"/>
      <c r="H23" s="288"/>
      <c r="I23" s="288"/>
      <c r="J23" s="293"/>
      <c r="K23" s="294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88"/>
      <c r="AQ23" s="288"/>
      <c r="AR23" s="288"/>
      <c r="AS23" s="288"/>
      <c r="AT23" s="288"/>
      <c r="AU23" s="288"/>
      <c r="AV23" s="288"/>
      <c r="AW23" s="288"/>
      <c r="AX23" s="288"/>
      <c r="AY23" s="288"/>
      <c r="AZ23" s="288"/>
      <c r="BA23" s="288"/>
      <c r="BB23" s="288"/>
      <c r="BC23" s="288"/>
      <c r="BD23" s="288"/>
      <c r="BE23" s="288"/>
      <c r="BF23" s="288"/>
      <c r="BG23" s="288"/>
      <c r="BH23" s="288"/>
      <c r="BI23" s="288"/>
      <c r="BJ23" s="288"/>
      <c r="BK23" s="288"/>
      <c r="BL23" s="288"/>
      <c r="BM23" s="288"/>
      <c r="BN23" s="288"/>
      <c r="BO23" s="288"/>
      <c r="BP23" s="288"/>
      <c r="BQ23" s="288"/>
      <c r="BR23" s="288"/>
      <c r="BS23" s="288"/>
      <c r="BT23" s="288"/>
      <c r="BU23" s="288"/>
      <c r="BV23" s="288"/>
    </row>
    <row r="24" spans="1:74" s="285" customFormat="1" ht="20" customHeight="1" x14ac:dyDescent="0.35">
      <c r="A24" s="288"/>
      <c r="B24" s="77" t="s">
        <v>324</v>
      </c>
      <c r="C24" s="200" t="s">
        <v>175</v>
      </c>
      <c r="D24" s="348">
        <v>47222</v>
      </c>
      <c r="E24" s="79">
        <v>716.90615676999982</v>
      </c>
      <c r="F24" s="79">
        <v>719.00424233999991</v>
      </c>
      <c r="G24" s="291"/>
      <c r="H24" s="288"/>
      <c r="I24" s="288"/>
      <c r="J24" s="293"/>
      <c r="K24" s="294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  <c r="AS24" s="288"/>
      <c r="AT24" s="288"/>
      <c r="AU24" s="288"/>
      <c r="AV24" s="288"/>
      <c r="AW24" s="288"/>
      <c r="AX24" s="288"/>
      <c r="AY24" s="288"/>
      <c r="AZ24" s="288"/>
      <c r="BA24" s="288"/>
      <c r="BB24" s="288"/>
      <c r="BC24" s="288"/>
      <c r="BD24" s="288"/>
      <c r="BE24" s="288"/>
      <c r="BF24" s="288"/>
      <c r="BG24" s="288"/>
      <c r="BH24" s="288"/>
      <c r="BI24" s="288"/>
      <c r="BJ24" s="288"/>
      <c r="BK24" s="288"/>
      <c r="BL24" s="288"/>
      <c r="BM24" s="288"/>
      <c r="BN24" s="288"/>
      <c r="BO24" s="288"/>
      <c r="BP24" s="288"/>
      <c r="BQ24" s="288"/>
      <c r="BR24" s="288"/>
      <c r="BS24" s="288"/>
      <c r="BT24" s="288"/>
      <c r="BU24" s="288"/>
      <c r="BV24" s="288"/>
    </row>
    <row r="25" spans="1:74" s="285" customFormat="1" ht="20" customHeight="1" x14ac:dyDescent="0.35">
      <c r="A25" s="288"/>
      <c r="B25" s="77" t="s">
        <v>325</v>
      </c>
      <c r="C25" s="200" t="s">
        <v>175</v>
      </c>
      <c r="D25" s="348">
        <v>47557</v>
      </c>
      <c r="E25" s="79">
        <v>568.28141912999979</v>
      </c>
      <c r="F25" s="79">
        <v>0</v>
      </c>
      <c r="G25" s="291"/>
      <c r="H25" s="288"/>
      <c r="I25" s="288"/>
      <c r="J25" s="293"/>
      <c r="K25" s="294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  <c r="AL25" s="288"/>
      <c r="AM25" s="288"/>
      <c r="AN25" s="288"/>
      <c r="AO25" s="288"/>
      <c r="AP25" s="288"/>
      <c r="AQ25" s="288"/>
      <c r="AR25" s="288"/>
      <c r="AS25" s="288"/>
      <c r="AT25" s="288"/>
      <c r="AU25" s="288"/>
      <c r="AV25" s="288"/>
      <c r="AW25" s="288"/>
      <c r="AX25" s="288"/>
      <c r="AY25" s="288"/>
      <c r="AZ25" s="288"/>
      <c r="BA25" s="288"/>
      <c r="BB25" s="288"/>
      <c r="BC25" s="288"/>
      <c r="BD25" s="288"/>
      <c r="BE25" s="288"/>
      <c r="BF25" s="288"/>
      <c r="BG25" s="288"/>
      <c r="BH25" s="288"/>
      <c r="BI25" s="288"/>
      <c r="BJ25" s="288"/>
      <c r="BK25" s="288"/>
      <c r="BL25" s="288"/>
      <c r="BM25" s="288"/>
      <c r="BN25" s="288"/>
      <c r="BO25" s="288"/>
      <c r="BP25" s="288"/>
      <c r="BQ25" s="288"/>
      <c r="BR25" s="288"/>
      <c r="BS25" s="288"/>
      <c r="BT25" s="288"/>
      <c r="BU25" s="288"/>
      <c r="BV25" s="288"/>
    </row>
    <row r="26" spans="1:74" s="285" customFormat="1" ht="20" customHeight="1" x14ac:dyDescent="0.35">
      <c r="A26" s="288"/>
      <c r="B26" s="77" t="s">
        <v>326</v>
      </c>
      <c r="C26" s="200" t="e">
        <f>#REF!</f>
        <v>#REF!</v>
      </c>
      <c r="D26" s="348">
        <v>48867</v>
      </c>
      <c r="E26" s="79">
        <v>764.67951295071373</v>
      </c>
      <c r="F26" s="79">
        <v>0</v>
      </c>
      <c r="G26" s="291"/>
      <c r="H26" s="288"/>
      <c r="I26" s="288"/>
      <c r="J26" s="293"/>
      <c r="K26" s="294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8"/>
      <c r="AS26" s="288"/>
      <c r="AT26" s="288"/>
      <c r="AU26" s="288"/>
      <c r="AV26" s="288"/>
      <c r="AW26" s="288"/>
      <c r="AX26" s="288"/>
      <c r="AY26" s="288"/>
      <c r="AZ26" s="288"/>
      <c r="BA26" s="288"/>
      <c r="BB26" s="288"/>
      <c r="BC26" s="288"/>
      <c r="BD26" s="288"/>
      <c r="BE26" s="288"/>
      <c r="BF26" s="288"/>
      <c r="BG26" s="288"/>
      <c r="BH26" s="288"/>
      <c r="BI26" s="288"/>
      <c r="BJ26" s="288"/>
      <c r="BK26" s="288"/>
      <c r="BL26" s="288"/>
      <c r="BM26" s="288"/>
      <c r="BN26" s="288"/>
      <c r="BO26" s="288"/>
      <c r="BP26" s="288"/>
      <c r="BQ26" s="288"/>
      <c r="BR26" s="288"/>
      <c r="BS26" s="288"/>
      <c r="BT26" s="288"/>
      <c r="BU26" s="288"/>
      <c r="BV26" s="288"/>
    </row>
    <row r="27" spans="1:74" s="285" customFormat="1" ht="20" customHeight="1" thickBot="1" x14ac:dyDescent="0.4">
      <c r="A27" s="288"/>
      <c r="B27" s="77" t="s">
        <v>326</v>
      </c>
      <c r="C27" s="200" t="e">
        <f>#REF!</f>
        <v>#REF!</v>
      </c>
      <c r="D27" s="348">
        <v>50693</v>
      </c>
      <c r="E27" s="79">
        <v>1072.6519376400499</v>
      </c>
      <c r="F27" s="79">
        <v>0</v>
      </c>
      <c r="G27" s="291"/>
      <c r="H27" s="288"/>
      <c r="I27" s="288"/>
      <c r="J27" s="293"/>
      <c r="K27" s="294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8"/>
      <c r="BD27" s="288"/>
      <c r="BE27" s="288"/>
      <c r="BF27" s="288"/>
      <c r="BG27" s="288"/>
      <c r="BH27" s="288"/>
      <c r="BI27" s="288"/>
      <c r="BJ27" s="288"/>
      <c r="BK27" s="288"/>
      <c r="BL27" s="288"/>
      <c r="BM27" s="288"/>
      <c r="BN27" s="288"/>
      <c r="BO27" s="288"/>
      <c r="BP27" s="288"/>
      <c r="BQ27" s="288"/>
      <c r="BR27" s="288"/>
      <c r="BS27" s="288"/>
      <c r="BT27" s="288"/>
      <c r="BU27" s="288"/>
      <c r="BV27" s="288"/>
    </row>
    <row r="28" spans="1:74" s="285" customFormat="1" ht="20" customHeight="1" x14ac:dyDescent="0.35">
      <c r="A28" s="288"/>
      <c r="B28" s="349" t="s">
        <v>174</v>
      </c>
      <c r="C28" s="350"/>
      <c r="D28" s="351"/>
      <c r="E28" s="352"/>
      <c r="F28" s="352"/>
      <c r="G28" s="291"/>
      <c r="H28" s="288"/>
      <c r="I28" s="288"/>
      <c r="J28" s="293"/>
      <c r="K28" s="294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88"/>
      <c r="AM28" s="288"/>
      <c r="AN28" s="288"/>
      <c r="AO28" s="288"/>
      <c r="AP28" s="288"/>
      <c r="AQ28" s="288"/>
      <c r="AR28" s="288"/>
      <c r="AS28" s="288"/>
      <c r="AT28" s="288"/>
      <c r="AU28" s="288"/>
      <c r="AV28" s="288"/>
      <c r="AW28" s="288"/>
      <c r="AX28" s="288"/>
      <c r="AY28" s="288"/>
      <c r="AZ28" s="288"/>
      <c r="BA28" s="288"/>
      <c r="BB28" s="288"/>
      <c r="BC28" s="288"/>
      <c r="BD28" s="288"/>
      <c r="BE28" s="288"/>
      <c r="BF28" s="288"/>
      <c r="BG28" s="288"/>
      <c r="BH28" s="288"/>
      <c r="BI28" s="288"/>
      <c r="BJ28" s="288"/>
      <c r="BK28" s="288"/>
      <c r="BL28" s="288"/>
      <c r="BM28" s="288"/>
      <c r="BN28" s="288"/>
      <c r="BO28" s="288"/>
      <c r="BP28" s="288"/>
      <c r="BQ28" s="288"/>
      <c r="BR28" s="288"/>
      <c r="BS28" s="288"/>
      <c r="BT28" s="288"/>
      <c r="BU28" s="288"/>
      <c r="BV28" s="288"/>
    </row>
    <row r="29" spans="1:74" s="285" customFormat="1" ht="20" customHeight="1" thickBot="1" x14ac:dyDescent="0.4">
      <c r="A29" s="288"/>
      <c r="B29" s="90" t="s">
        <v>319</v>
      </c>
      <c r="C29" s="302" t="s">
        <v>173</v>
      </c>
      <c r="D29" s="347">
        <v>45418</v>
      </c>
      <c r="E29" s="304">
        <v>0</v>
      </c>
      <c r="F29" s="304">
        <v>1422.8746255999999</v>
      </c>
      <c r="G29" s="295"/>
      <c r="H29" s="288"/>
      <c r="I29" s="288"/>
      <c r="J29" s="293"/>
      <c r="K29" s="294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  <c r="AL29" s="288"/>
      <c r="AM29" s="288"/>
      <c r="AN29" s="288"/>
      <c r="AO29" s="288"/>
      <c r="AP29" s="288"/>
      <c r="AQ29" s="288"/>
      <c r="AR29" s="288"/>
      <c r="AS29" s="288"/>
      <c r="AT29" s="288"/>
      <c r="AU29" s="288"/>
      <c r="AV29" s="288"/>
      <c r="AW29" s="288"/>
      <c r="AX29" s="288"/>
      <c r="AY29" s="288"/>
      <c r="AZ29" s="288"/>
      <c r="BA29" s="288"/>
      <c r="BB29" s="288"/>
      <c r="BC29" s="288"/>
      <c r="BD29" s="288"/>
      <c r="BE29" s="288"/>
      <c r="BF29" s="288"/>
      <c r="BG29" s="288"/>
      <c r="BH29" s="288"/>
      <c r="BI29" s="288"/>
      <c r="BJ29" s="288"/>
      <c r="BK29" s="288"/>
      <c r="BL29" s="288"/>
      <c r="BM29" s="288"/>
      <c r="BN29" s="288"/>
      <c r="BO29" s="288"/>
      <c r="BP29" s="288"/>
      <c r="BQ29" s="288"/>
      <c r="BR29" s="288"/>
      <c r="BS29" s="288"/>
      <c r="BT29" s="288"/>
      <c r="BU29" s="288"/>
      <c r="BV29" s="288"/>
    </row>
    <row r="30" spans="1:74" s="43" customFormat="1" ht="16" thickBot="1" x14ac:dyDescent="0.4">
      <c r="B30" s="349" t="s">
        <v>144</v>
      </c>
      <c r="C30" s="350" t="s">
        <v>165</v>
      </c>
      <c r="D30" s="351" t="s">
        <v>165</v>
      </c>
      <c r="E30" s="352">
        <v>26.478414299999883</v>
      </c>
      <c r="F30" s="352">
        <v>54.61363317999993</v>
      </c>
    </row>
    <row r="31" spans="1:74" s="285" customFormat="1" ht="20" customHeight="1" thickBot="1" x14ac:dyDescent="0.4">
      <c r="A31" s="288"/>
      <c r="B31" s="86" t="s">
        <v>172</v>
      </c>
      <c r="C31" s="87"/>
      <c r="D31" s="222"/>
      <c r="E31" s="223">
        <v>9158.8640972193261</v>
      </c>
      <c r="F31" s="223">
        <v>7917.3486712784024</v>
      </c>
      <c r="G31" s="295"/>
      <c r="H31" s="288"/>
      <c r="I31" s="288"/>
      <c r="J31" s="293"/>
      <c r="K31" s="294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288"/>
      <c r="AY31" s="288"/>
      <c r="AZ31" s="288"/>
      <c r="BA31" s="288"/>
      <c r="BB31" s="288"/>
      <c r="BC31" s="288"/>
      <c r="BD31" s="288"/>
      <c r="BE31" s="288"/>
      <c r="BF31" s="288"/>
      <c r="BG31" s="288"/>
      <c r="BH31" s="288"/>
      <c r="BI31" s="288"/>
      <c r="BJ31" s="288"/>
      <c r="BK31" s="288"/>
      <c r="BL31" s="288"/>
      <c r="BM31" s="288"/>
      <c r="BN31" s="288"/>
      <c r="BO31" s="288"/>
      <c r="BP31" s="288"/>
      <c r="BQ31" s="288"/>
      <c r="BR31" s="288"/>
      <c r="BS31" s="288"/>
      <c r="BT31" s="288"/>
      <c r="BU31" s="288"/>
      <c r="BV31" s="288"/>
    </row>
    <row r="32" spans="1:74" s="285" customFormat="1" ht="9" customHeight="1" thickBot="1" x14ac:dyDescent="0.35">
      <c r="A32" s="288"/>
      <c r="B32" s="148"/>
      <c r="C32" s="353"/>
      <c r="D32" s="354"/>
      <c r="E32" s="148"/>
      <c r="F32" s="148"/>
      <c r="G32" s="291"/>
      <c r="H32" s="288"/>
      <c r="I32" s="288"/>
      <c r="J32" s="293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288"/>
      <c r="AZ32" s="288"/>
      <c r="BA32" s="288"/>
      <c r="BB32" s="288"/>
      <c r="BC32" s="288"/>
      <c r="BD32" s="288"/>
      <c r="BE32" s="288"/>
      <c r="BF32" s="288"/>
      <c r="BG32" s="288"/>
      <c r="BH32" s="288"/>
      <c r="BI32" s="288"/>
      <c r="BJ32" s="288"/>
      <c r="BK32" s="288"/>
      <c r="BL32" s="288"/>
      <c r="BM32" s="288"/>
      <c r="BN32" s="288"/>
      <c r="BO32" s="288"/>
      <c r="BP32" s="288"/>
      <c r="BQ32" s="288"/>
      <c r="BR32" s="288"/>
      <c r="BS32" s="288"/>
      <c r="BT32" s="288"/>
      <c r="BU32" s="288"/>
      <c r="BV32" s="288"/>
    </row>
    <row r="33" spans="1:74" s="285" customFormat="1" ht="19.5" customHeight="1" thickBot="1" x14ac:dyDescent="0.4">
      <c r="A33" s="288"/>
      <c r="B33" s="344" t="s">
        <v>171</v>
      </c>
      <c r="C33" s="340" t="s">
        <v>170</v>
      </c>
      <c r="D33" s="355" t="s">
        <v>169</v>
      </c>
      <c r="E33" s="260">
        <v>45291</v>
      </c>
      <c r="F33" s="260">
        <v>44926</v>
      </c>
      <c r="G33" s="291"/>
      <c r="H33" s="288"/>
      <c r="I33" s="288"/>
      <c r="J33" s="293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288"/>
      <c r="AH33" s="288"/>
      <c r="AI33" s="288"/>
      <c r="AJ33" s="288"/>
      <c r="AK33" s="288"/>
      <c r="AL33" s="288"/>
      <c r="AM33" s="288"/>
      <c r="AN33" s="288"/>
      <c r="AO33" s="288"/>
      <c r="AP33" s="288"/>
      <c r="AQ33" s="288"/>
      <c r="AR33" s="288"/>
      <c r="AS33" s="288"/>
      <c r="AT33" s="288"/>
      <c r="AU33" s="288"/>
      <c r="AV33" s="288"/>
      <c r="AW33" s="288"/>
      <c r="AX33" s="288"/>
      <c r="AY33" s="288"/>
      <c r="AZ33" s="288"/>
      <c r="BA33" s="288"/>
      <c r="BB33" s="288"/>
      <c r="BC33" s="288"/>
      <c r="BD33" s="288"/>
      <c r="BE33" s="288"/>
      <c r="BF33" s="288"/>
      <c r="BG33" s="288"/>
      <c r="BH33" s="288"/>
      <c r="BI33" s="288"/>
      <c r="BJ33" s="288"/>
      <c r="BK33" s="288"/>
      <c r="BL33" s="288"/>
      <c r="BM33" s="288"/>
      <c r="BN33" s="288"/>
      <c r="BO33" s="288"/>
      <c r="BP33" s="288"/>
      <c r="BQ33" s="288"/>
      <c r="BR33" s="288"/>
      <c r="BS33" s="288"/>
      <c r="BT33" s="288"/>
      <c r="BU33" s="288"/>
      <c r="BV33" s="288"/>
    </row>
    <row r="34" spans="1:74" s="285" customFormat="1" ht="20.5" customHeight="1" x14ac:dyDescent="0.35">
      <c r="A34" s="288"/>
      <c r="B34" s="356" t="s">
        <v>167</v>
      </c>
      <c r="C34" s="357" t="s">
        <v>166</v>
      </c>
      <c r="D34" s="358">
        <v>47622</v>
      </c>
      <c r="E34" s="282">
        <v>107.84</v>
      </c>
      <c r="F34" s="282">
        <v>121.93555785559629</v>
      </c>
      <c r="G34" s="291"/>
      <c r="H34" s="288"/>
      <c r="I34" s="288"/>
      <c r="J34" s="293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288"/>
      <c r="AN34" s="288"/>
      <c r="AO34" s="288"/>
      <c r="AP34" s="288"/>
      <c r="AQ34" s="288"/>
      <c r="AR34" s="288"/>
      <c r="AS34" s="288"/>
      <c r="AT34" s="288"/>
      <c r="AU34" s="288"/>
      <c r="AV34" s="288"/>
      <c r="AW34" s="288"/>
      <c r="AX34" s="288"/>
      <c r="AY34" s="288"/>
      <c r="AZ34" s="288"/>
      <c r="BA34" s="288"/>
      <c r="BB34" s="288"/>
      <c r="BC34" s="288"/>
      <c r="BD34" s="288"/>
      <c r="BE34" s="288"/>
      <c r="BF34" s="288"/>
      <c r="BG34" s="288"/>
      <c r="BH34" s="288"/>
      <c r="BI34" s="288"/>
      <c r="BJ34" s="288"/>
      <c r="BK34" s="288"/>
      <c r="BL34" s="288"/>
      <c r="BM34" s="288"/>
      <c r="BN34" s="288"/>
      <c r="BO34" s="288"/>
      <c r="BP34" s="288"/>
      <c r="BQ34" s="288"/>
      <c r="BR34" s="288"/>
      <c r="BS34" s="288"/>
      <c r="BT34" s="288"/>
      <c r="BU34" s="288"/>
      <c r="BV34" s="288"/>
    </row>
    <row r="35" spans="1:74" s="285" customFormat="1" ht="20" customHeight="1" thickBot="1" x14ac:dyDescent="0.4">
      <c r="A35" s="288"/>
      <c r="B35" s="359" t="s">
        <v>144</v>
      </c>
      <c r="C35" s="360" t="s">
        <v>165</v>
      </c>
      <c r="D35" s="360" t="s">
        <v>165</v>
      </c>
      <c r="E35" s="283">
        <v>1.8348714500000001</v>
      </c>
      <c r="F35" s="283">
        <v>2.4506960300000005</v>
      </c>
      <c r="G35" s="296"/>
      <c r="H35" s="288"/>
      <c r="I35" s="288"/>
      <c r="J35" s="293"/>
      <c r="K35" s="294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/>
      <c r="AN35" s="288"/>
      <c r="AO35" s="288"/>
      <c r="AP35" s="288"/>
      <c r="AQ35" s="288"/>
      <c r="AR35" s="288"/>
      <c r="AS35" s="288"/>
      <c r="AT35" s="288"/>
      <c r="AU35" s="288"/>
      <c r="AV35" s="288"/>
      <c r="AW35" s="288"/>
      <c r="AX35" s="288"/>
      <c r="AY35" s="288"/>
      <c r="AZ35" s="288"/>
      <c r="BA35" s="288"/>
      <c r="BB35" s="288"/>
      <c r="BC35" s="288"/>
      <c r="BD35" s="288"/>
      <c r="BE35" s="288"/>
      <c r="BF35" s="288"/>
      <c r="BG35" s="288"/>
      <c r="BH35" s="288"/>
      <c r="BI35" s="288"/>
      <c r="BJ35" s="288"/>
      <c r="BK35" s="288"/>
      <c r="BL35" s="288"/>
      <c r="BM35" s="288"/>
      <c r="BN35" s="288"/>
      <c r="BO35" s="288"/>
      <c r="BP35" s="288"/>
      <c r="BQ35" s="288"/>
      <c r="BR35" s="288"/>
      <c r="BS35" s="288"/>
      <c r="BT35" s="288"/>
      <c r="BU35" s="288"/>
      <c r="BV35" s="288"/>
    </row>
    <row r="36" spans="1:74" ht="15.5" x14ac:dyDescent="0.35">
      <c r="B36" s="130" t="s">
        <v>164</v>
      </c>
      <c r="C36" s="313"/>
      <c r="D36" s="313"/>
      <c r="E36" s="313">
        <v>109.67487145</v>
      </c>
      <c r="F36" s="313">
        <v>124.38625388559629</v>
      </c>
    </row>
    <row r="37" spans="1:74" ht="16" thickBot="1" x14ac:dyDescent="0.4">
      <c r="B37" s="120" t="s">
        <v>163</v>
      </c>
      <c r="C37" s="284"/>
      <c r="D37" s="284"/>
      <c r="E37" s="284">
        <v>9268.538968669327</v>
      </c>
      <c r="F37" s="284">
        <v>8041.7349251639989</v>
      </c>
    </row>
    <row r="38" spans="1:74" ht="15.5" x14ac:dyDescent="0.35">
      <c r="C38" s="297"/>
      <c r="D38" s="297"/>
    </row>
    <row r="39" spans="1:74" ht="15.5" x14ac:dyDescent="0.35">
      <c r="C39" s="297"/>
      <c r="D39" s="297"/>
    </row>
    <row r="40" spans="1:74" ht="15.5" x14ac:dyDescent="0.35">
      <c r="C40" s="297"/>
      <c r="D40" s="297"/>
    </row>
    <row r="41" spans="1:74" ht="15.5" x14ac:dyDescent="0.35">
      <c r="C41" s="297"/>
      <c r="D41" s="297"/>
    </row>
    <row r="42" spans="1:74" ht="15.5" x14ac:dyDescent="0.35">
      <c r="C42" s="297"/>
      <c r="D42" s="297"/>
    </row>
    <row r="43" spans="1:74" ht="15.5" x14ac:dyDescent="0.35">
      <c r="C43" s="297"/>
      <c r="D43" s="297"/>
    </row>
    <row r="44" spans="1:74" ht="15.5" x14ac:dyDescent="0.35">
      <c r="C44" s="297"/>
      <c r="D44" s="297"/>
    </row>
    <row r="45" spans="1:74" ht="15.5" x14ac:dyDescent="0.35">
      <c r="C45" s="297"/>
      <c r="D45" s="297"/>
    </row>
    <row r="46" spans="1:74" ht="15.5" x14ac:dyDescent="0.35">
      <c r="C46" s="297"/>
      <c r="D46" s="297"/>
    </row>
  </sheetData>
  <pageMargins left="0.78740157499999996" right="0.78740157499999996" top="0.984251969" bottom="0.984251969" header="0.49212598499999999" footer="0.49212598499999999"/>
  <pageSetup paperSize="9" scale="3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84F0E-C6A9-49D4-B7CF-67B22F70B2DE}">
  <sheetPr>
    <tabColor theme="5" tint="0.79998168889431442"/>
  </sheetPr>
  <dimension ref="A1:W87"/>
  <sheetViews>
    <sheetView showGridLines="0" zoomScale="80" zoomScaleNormal="80" workbookViewId="0">
      <pane xSplit="2" ySplit="6" topLeftCell="C7" activePane="bottomRight" state="frozen"/>
      <selection activeCell="D3" sqref="D3:D4"/>
      <selection pane="topRight" activeCell="D3" sqref="D3:D4"/>
      <selection pane="bottomLeft" activeCell="D3" sqref="D3:D4"/>
      <selection pane="bottomRight" activeCell="C7" sqref="C7"/>
    </sheetView>
  </sheetViews>
  <sheetFormatPr defaultColWidth="0" defaultRowHeight="14" zeroHeight="1" x14ac:dyDescent="0.3"/>
  <cols>
    <col min="1" max="1" width="1.36328125" style="196" customWidth="1"/>
    <col min="2" max="2" width="19.1796875" style="196" customWidth="1"/>
    <col min="3" max="3" width="15.81640625" style="196" customWidth="1"/>
    <col min="4" max="4" width="23.90625" style="196" customWidth="1"/>
    <col min="5" max="5" width="15.81640625" style="196" customWidth="1"/>
    <col min="6" max="6" width="15.81640625" style="230" customWidth="1"/>
    <col min="7" max="7" width="15.81640625" style="196" customWidth="1"/>
    <col min="8" max="8" width="2.81640625" style="196" customWidth="1"/>
    <col min="9" max="9" width="11.81640625" style="196" customWidth="1"/>
    <col min="10" max="18" width="11.81640625" style="196" hidden="1" customWidth="1"/>
    <col min="19" max="23" width="0" style="196" hidden="1" customWidth="1"/>
    <col min="24" max="16384" width="11.81640625" style="196" hidden="1"/>
  </cols>
  <sheetData>
    <row r="1" spans="1:9" s="148" customFormat="1" ht="3.5" customHeight="1" thickBot="1" x14ac:dyDescent="0.35">
      <c r="C1" s="196"/>
      <c r="D1" s="196"/>
      <c r="E1" s="196"/>
      <c r="F1" s="196"/>
      <c r="G1" s="196"/>
      <c r="H1" s="196"/>
    </row>
    <row r="2" spans="1:9" s="148" customFormat="1" x14ac:dyDescent="0.3">
      <c r="A2" s="142"/>
      <c r="B2" s="143"/>
      <c r="C2" s="144"/>
      <c r="D2" s="144"/>
      <c r="E2" s="144"/>
      <c r="F2" s="145"/>
      <c r="G2" s="146"/>
      <c r="H2" s="146"/>
      <c r="I2" s="147"/>
    </row>
    <row r="3" spans="1:9" s="148" customFormat="1" ht="15.5" x14ac:dyDescent="0.35">
      <c r="A3" s="142"/>
      <c r="B3" s="149"/>
      <c r="C3" s="150" t="s">
        <v>310</v>
      </c>
      <c r="D3" s="53">
        <v>45352</v>
      </c>
      <c r="E3" s="150"/>
      <c r="F3" s="52"/>
      <c r="G3" s="150"/>
      <c r="H3" s="150"/>
      <c r="I3" s="151"/>
    </row>
    <row r="4" spans="1:9" s="148" customFormat="1" ht="15.5" x14ac:dyDescent="0.35">
      <c r="A4" s="142"/>
      <c r="B4" s="149"/>
      <c r="C4" s="150" t="s">
        <v>311</v>
      </c>
      <c r="D4" s="55" t="s">
        <v>335</v>
      </c>
      <c r="E4" s="152"/>
      <c r="F4" s="150"/>
      <c r="G4" s="150"/>
      <c r="H4" s="150"/>
      <c r="I4" s="151"/>
    </row>
    <row r="5" spans="1:9" s="148" customFormat="1" ht="14.5" thickBot="1" x14ac:dyDescent="0.35">
      <c r="A5" s="142"/>
      <c r="B5" s="153"/>
      <c r="C5" s="154"/>
      <c r="D5" s="154"/>
      <c r="E5" s="154"/>
      <c r="F5" s="155"/>
      <c r="G5" s="155"/>
      <c r="H5" s="155"/>
      <c r="I5" s="156"/>
    </row>
    <row r="6" spans="1:9" s="148" customFormat="1" ht="14.5" customHeight="1" x14ac:dyDescent="0.3">
      <c r="C6" s="196"/>
      <c r="D6" s="196"/>
      <c r="E6" s="196"/>
      <c r="F6" s="196"/>
      <c r="G6" s="196"/>
      <c r="H6" s="196"/>
    </row>
    <row r="7" spans="1:9" s="148" customFormat="1" ht="15" customHeight="1" x14ac:dyDescent="0.3">
      <c r="B7" s="197"/>
      <c r="C7" s="198"/>
      <c r="D7" s="198"/>
      <c r="E7" s="198"/>
      <c r="F7" s="197"/>
      <c r="G7" s="198"/>
      <c r="H7" s="198"/>
    </row>
    <row r="8" spans="1:9" ht="28" customHeight="1" x14ac:dyDescent="0.3">
      <c r="B8" s="388" t="s">
        <v>207</v>
      </c>
      <c r="C8" s="389" t="s">
        <v>206</v>
      </c>
      <c r="D8" s="389" t="s">
        <v>338</v>
      </c>
      <c r="E8" s="389" t="s">
        <v>205</v>
      </c>
      <c r="F8" s="390" t="s">
        <v>204</v>
      </c>
      <c r="G8" s="224" t="s">
        <v>203</v>
      </c>
    </row>
    <row r="9" spans="1:9" ht="14.5" customHeight="1" thickBot="1" x14ac:dyDescent="0.35">
      <c r="B9" s="388"/>
      <c r="C9" s="389"/>
      <c r="D9" s="389"/>
      <c r="E9" s="389"/>
      <c r="F9" s="390"/>
      <c r="G9" s="225" t="e">
        <f>[4]Menu!#REF!</f>
        <v>#REF!</v>
      </c>
    </row>
    <row r="10" spans="1:9" ht="16.5" customHeight="1" x14ac:dyDescent="0.3">
      <c r="B10" s="299" t="e">
        <f>#REF!</f>
        <v>#REF!</v>
      </c>
      <c r="C10" s="300"/>
      <c r="D10" s="300"/>
      <c r="E10" s="300"/>
      <c r="F10" s="300"/>
      <c r="G10" s="300"/>
    </row>
    <row r="11" spans="1:9" ht="16.5" customHeight="1" x14ac:dyDescent="0.3">
      <c r="B11" s="301"/>
      <c r="C11" s="302" t="s">
        <v>202</v>
      </c>
      <c r="D11" s="302" t="s">
        <v>339</v>
      </c>
      <c r="E11" s="303" t="s">
        <v>201</v>
      </c>
      <c r="F11" s="304">
        <v>145.9944129276</v>
      </c>
      <c r="G11" s="304">
        <v>286.26355475999998</v>
      </c>
    </row>
    <row r="12" spans="1:9" ht="16.25" customHeight="1" x14ac:dyDescent="0.3">
      <c r="B12" s="305"/>
      <c r="C12" s="200" t="s">
        <v>162</v>
      </c>
      <c r="D12" s="200" t="s">
        <v>340</v>
      </c>
      <c r="E12" s="227" t="s">
        <v>200</v>
      </c>
      <c r="F12" s="79">
        <v>336.19462960522071</v>
      </c>
      <c r="G12" s="79">
        <v>659.2051560886681</v>
      </c>
    </row>
    <row r="13" spans="1:9" ht="16.25" customHeight="1" x14ac:dyDescent="0.3">
      <c r="B13" s="306"/>
      <c r="C13" s="200" t="s">
        <v>162</v>
      </c>
      <c r="D13" s="200" t="s">
        <v>196</v>
      </c>
      <c r="E13" s="227" t="s">
        <v>200</v>
      </c>
      <c r="F13" s="79">
        <v>2.5940350632792906</v>
      </c>
      <c r="G13" s="79">
        <v>5.0863432613319421</v>
      </c>
    </row>
    <row r="14" spans="1:9" ht="16.25" customHeight="1" x14ac:dyDescent="0.3">
      <c r="B14" s="305"/>
      <c r="C14" s="200" t="s">
        <v>162</v>
      </c>
      <c r="D14" s="200" t="s">
        <v>341</v>
      </c>
      <c r="E14" s="227" t="s">
        <v>199</v>
      </c>
      <c r="F14" s="79">
        <v>0</v>
      </c>
      <c r="G14" s="79">
        <v>0</v>
      </c>
    </row>
    <row r="15" spans="1:9" ht="16.25" customHeight="1" x14ac:dyDescent="0.3">
      <c r="B15" s="305"/>
      <c r="C15" s="200" t="s">
        <v>198</v>
      </c>
      <c r="D15" s="200" t="s">
        <v>342</v>
      </c>
      <c r="E15" s="227">
        <v>48497</v>
      </c>
      <c r="F15" s="79">
        <v>124.355507382</v>
      </c>
      <c r="G15" s="79">
        <v>243.83432819999999</v>
      </c>
    </row>
    <row r="16" spans="1:9" ht="16.25" customHeight="1" x14ac:dyDescent="0.3">
      <c r="B16" s="307" t="s">
        <v>192</v>
      </c>
      <c r="C16" s="308"/>
      <c r="D16" s="308"/>
      <c r="E16" s="309"/>
      <c r="F16" s="310">
        <v>609.13858497810008</v>
      </c>
      <c r="G16" s="310">
        <v>1194.38938231</v>
      </c>
    </row>
    <row r="17" spans="2:8" ht="16.25" customHeight="1" x14ac:dyDescent="0.3">
      <c r="B17" s="306" t="s">
        <v>191</v>
      </c>
      <c r="C17" s="200"/>
      <c r="D17" s="200"/>
      <c r="E17" s="227"/>
      <c r="F17" s="79">
        <v>145.72179</v>
      </c>
      <c r="G17" s="79">
        <v>285.72899999999998</v>
      </c>
    </row>
    <row r="18" spans="2:8" ht="23.5" customHeight="1" thickBot="1" x14ac:dyDescent="0.35">
      <c r="B18" s="307" t="s">
        <v>190</v>
      </c>
      <c r="C18" s="308"/>
      <c r="D18" s="308"/>
      <c r="E18" s="309"/>
      <c r="F18" s="310">
        <v>463.41679497810009</v>
      </c>
      <c r="G18" s="310">
        <v>908.66038230999993</v>
      </c>
    </row>
    <row r="19" spans="2:8" ht="4.75" customHeight="1" thickBot="1" x14ac:dyDescent="0.4">
      <c r="B19" s="311"/>
      <c r="C19" s="87"/>
      <c r="D19" s="87"/>
      <c r="E19" s="87"/>
      <c r="F19" s="87"/>
      <c r="G19" s="87"/>
    </row>
    <row r="20" spans="2:8" ht="16.25" customHeight="1" x14ac:dyDescent="0.3">
      <c r="B20" s="299" t="e">
        <f>#REF!</f>
        <v>#REF!</v>
      </c>
      <c r="C20" s="300"/>
      <c r="D20" s="300"/>
      <c r="E20" s="300"/>
      <c r="F20" s="300"/>
      <c r="G20" s="300"/>
    </row>
    <row r="21" spans="2:8" ht="16.25" customHeight="1" x14ac:dyDescent="0.3">
      <c r="B21" s="306"/>
      <c r="C21" s="200" t="s">
        <v>162</v>
      </c>
      <c r="D21" s="200" t="s">
        <v>343</v>
      </c>
      <c r="E21" s="227" t="s">
        <v>195</v>
      </c>
      <c r="F21" s="79">
        <v>43.444667565647883</v>
      </c>
      <c r="G21" s="79">
        <v>85.185622677740952</v>
      </c>
    </row>
    <row r="22" spans="2:8" ht="16.25" customHeight="1" x14ac:dyDescent="0.3">
      <c r="B22" s="306"/>
      <c r="C22" s="200" t="s">
        <v>162</v>
      </c>
      <c r="D22" s="200" t="s">
        <v>344</v>
      </c>
      <c r="E22" s="227" t="s">
        <v>197</v>
      </c>
      <c r="F22" s="79">
        <v>0</v>
      </c>
      <c r="G22" s="79">
        <v>0</v>
      </c>
    </row>
    <row r="23" spans="2:8" ht="16.25" customHeight="1" x14ac:dyDescent="0.3">
      <c r="B23" s="306"/>
      <c r="C23" s="200" t="s">
        <v>162</v>
      </c>
      <c r="D23" s="200" t="s">
        <v>196</v>
      </c>
      <c r="E23" s="227" t="s">
        <v>195</v>
      </c>
      <c r="F23" s="79">
        <v>2.4354190610521167</v>
      </c>
      <c r="G23" s="79">
        <v>4.7753314922590526</v>
      </c>
    </row>
    <row r="24" spans="2:8" ht="16.25" customHeight="1" x14ac:dyDescent="0.3">
      <c r="B24" s="307" t="s">
        <v>192</v>
      </c>
      <c r="C24" s="308"/>
      <c r="D24" s="308"/>
      <c r="E24" s="309"/>
      <c r="F24" s="310">
        <v>45.880086626699999</v>
      </c>
      <c r="G24" s="310">
        <v>89.960954170000008</v>
      </c>
    </row>
    <row r="25" spans="2:8" ht="16.25" customHeight="1" x14ac:dyDescent="0.3">
      <c r="B25" s="306" t="s">
        <v>191</v>
      </c>
      <c r="C25" s="200"/>
      <c r="D25" s="200"/>
      <c r="E25" s="227"/>
      <c r="F25" s="79">
        <v>13.91178</v>
      </c>
      <c r="G25" s="79">
        <v>27.277999999999999</v>
      </c>
    </row>
    <row r="26" spans="2:8" ht="16.25" customHeight="1" thickBot="1" x14ac:dyDescent="0.35">
      <c r="B26" s="307" t="s">
        <v>190</v>
      </c>
      <c r="C26" s="308"/>
      <c r="D26" s="308"/>
      <c r="E26" s="309"/>
      <c r="F26" s="310">
        <v>31.968306626699999</v>
      </c>
      <c r="G26" s="310">
        <v>62.682954170000009</v>
      </c>
    </row>
    <row r="27" spans="2:8" ht="7.25" customHeight="1" thickBot="1" x14ac:dyDescent="0.4">
      <c r="B27" s="311"/>
      <c r="C27" s="87"/>
      <c r="D27" s="87"/>
      <c r="E27" s="87"/>
      <c r="F27" s="87"/>
      <c r="G27" s="87"/>
    </row>
    <row r="28" spans="2:8" ht="16.25" customHeight="1" x14ac:dyDescent="0.3">
      <c r="B28" s="299" t="e">
        <f>#REF!</f>
        <v>#REF!</v>
      </c>
      <c r="C28" s="300"/>
      <c r="D28" s="300"/>
      <c r="E28" s="300"/>
      <c r="F28" s="300"/>
      <c r="G28" s="300"/>
    </row>
    <row r="29" spans="2:8" ht="16.25" customHeight="1" x14ac:dyDescent="0.3">
      <c r="B29" s="306"/>
      <c r="C29" s="200" t="s">
        <v>194</v>
      </c>
      <c r="D29" s="200" t="s">
        <v>345</v>
      </c>
      <c r="E29" s="227" t="s">
        <v>193</v>
      </c>
      <c r="F29" s="79">
        <v>1170.0533991127872</v>
      </c>
      <c r="G29" s="79">
        <v>2340.1067982255745</v>
      </c>
      <c r="H29" s="229"/>
    </row>
    <row r="30" spans="2:8" ht="16.25" customHeight="1" x14ac:dyDescent="0.3">
      <c r="B30" s="307" t="s">
        <v>192</v>
      </c>
      <c r="C30" s="308"/>
      <c r="D30" s="308"/>
      <c r="E30" s="309"/>
      <c r="F30" s="310">
        <v>1170.0533991127872</v>
      </c>
      <c r="G30" s="310">
        <v>2340.1067982255745</v>
      </c>
    </row>
    <row r="31" spans="2:8" ht="16.25" customHeight="1" x14ac:dyDescent="0.3">
      <c r="B31" s="306" t="s">
        <v>191</v>
      </c>
      <c r="C31" s="200"/>
      <c r="D31" s="200"/>
      <c r="E31" s="227"/>
      <c r="F31" s="79">
        <v>37.863500000000002</v>
      </c>
      <c r="G31" s="79">
        <v>75.727000000000004</v>
      </c>
    </row>
    <row r="32" spans="2:8" ht="16.25" customHeight="1" thickBot="1" x14ac:dyDescent="0.35">
      <c r="B32" s="307" t="s">
        <v>190</v>
      </c>
      <c r="C32" s="308"/>
      <c r="D32" s="308"/>
      <c r="E32" s="309"/>
      <c r="F32" s="310">
        <v>1132.1898991127873</v>
      </c>
      <c r="G32" s="310">
        <v>2264.3797982255746</v>
      </c>
    </row>
    <row r="33" spans="2:7" ht="15.5" x14ac:dyDescent="0.35">
      <c r="B33" s="312" t="s">
        <v>189</v>
      </c>
      <c r="C33" s="313"/>
      <c r="D33" s="313"/>
      <c r="E33" s="313"/>
      <c r="F33" s="313">
        <v>1825.0720707175874</v>
      </c>
      <c r="G33" s="313">
        <v>3624.4571347055744</v>
      </c>
    </row>
    <row r="34" spans="2:7" ht="16" thickBot="1" x14ac:dyDescent="0.4">
      <c r="B34" s="314" t="s">
        <v>188</v>
      </c>
      <c r="C34" s="284"/>
      <c r="D34" s="284"/>
      <c r="E34" s="284"/>
      <c r="F34" s="284">
        <v>1627.5750007175875</v>
      </c>
      <c r="G34" s="284">
        <v>3235.7231347055745</v>
      </c>
    </row>
    <row r="35" spans="2:7" x14ac:dyDescent="0.3">
      <c r="F35" s="196"/>
    </row>
    <row r="36" spans="2:7" x14ac:dyDescent="0.3">
      <c r="F36" s="196"/>
    </row>
    <row r="37" spans="2:7" hidden="1" x14ac:dyDescent="0.3">
      <c r="F37" s="196"/>
    </row>
    <row r="38" spans="2:7" hidden="1" x14ac:dyDescent="0.3">
      <c r="C38" s="228"/>
      <c r="D38" s="228"/>
    </row>
    <row r="39" spans="2:7" hidden="1" x14ac:dyDescent="0.3">
      <c r="C39" s="228"/>
      <c r="D39" s="228"/>
    </row>
    <row r="40" spans="2:7" hidden="1" x14ac:dyDescent="0.3">
      <c r="C40" s="228"/>
      <c r="D40" s="228"/>
    </row>
    <row r="41" spans="2:7" hidden="1" x14ac:dyDescent="0.3">
      <c r="C41" s="228"/>
      <c r="D41" s="228"/>
    </row>
    <row r="42" spans="2:7" hidden="1" x14ac:dyDescent="0.3">
      <c r="C42" s="228"/>
      <c r="D42" s="228"/>
    </row>
    <row r="43" spans="2:7" hidden="1" x14ac:dyDescent="0.3">
      <c r="C43" s="228"/>
      <c r="D43" s="228"/>
    </row>
    <row r="44" spans="2:7" hidden="1" x14ac:dyDescent="0.3">
      <c r="C44" s="228"/>
      <c r="D44" s="228"/>
    </row>
    <row r="49" spans="3:4" hidden="1" x14ac:dyDescent="0.3">
      <c r="C49" s="228"/>
      <c r="D49" s="228"/>
    </row>
    <row r="50" spans="3:4" hidden="1" x14ac:dyDescent="0.3">
      <c r="C50" s="228"/>
      <c r="D50" s="228"/>
    </row>
    <row r="51" spans="3:4" hidden="1" x14ac:dyDescent="0.3">
      <c r="C51" s="228"/>
      <c r="D51" s="228"/>
    </row>
    <row r="52" spans="3:4" hidden="1" x14ac:dyDescent="0.3">
      <c r="C52" s="228"/>
      <c r="D52" s="228"/>
    </row>
    <row r="53" spans="3:4" hidden="1" x14ac:dyDescent="0.3">
      <c r="C53" s="228"/>
      <c r="D53" s="228"/>
    </row>
    <row r="54" spans="3:4" hidden="1" x14ac:dyDescent="0.3">
      <c r="C54" s="228"/>
      <c r="D54" s="228"/>
    </row>
    <row r="55" spans="3:4" hidden="1" x14ac:dyDescent="0.3">
      <c r="C55" s="228"/>
      <c r="D55" s="228"/>
    </row>
    <row r="56" spans="3:4" hidden="1" x14ac:dyDescent="0.3">
      <c r="C56" s="228"/>
      <c r="D56" s="228"/>
    </row>
    <row r="57" spans="3:4" hidden="1" x14ac:dyDescent="0.3">
      <c r="C57" s="228"/>
      <c r="D57" s="228"/>
    </row>
    <row r="58" spans="3:4" hidden="1" x14ac:dyDescent="0.3">
      <c r="C58" s="228"/>
      <c r="D58" s="228"/>
    </row>
    <row r="59" spans="3:4" hidden="1" x14ac:dyDescent="0.3">
      <c r="C59" s="228"/>
      <c r="D59" s="228"/>
    </row>
    <row r="60" spans="3:4" hidden="1" x14ac:dyDescent="0.3">
      <c r="C60" s="228"/>
      <c r="D60" s="228"/>
    </row>
    <row r="61" spans="3:4" hidden="1" x14ac:dyDescent="0.3">
      <c r="C61" s="228"/>
      <c r="D61" s="228"/>
    </row>
    <row r="62" spans="3:4" hidden="1" x14ac:dyDescent="0.3">
      <c r="C62" s="228"/>
      <c r="D62" s="228"/>
    </row>
    <row r="63" spans="3:4" hidden="1" x14ac:dyDescent="0.3">
      <c r="C63" s="228"/>
      <c r="D63" s="228"/>
    </row>
    <row r="64" spans="3:4" hidden="1" x14ac:dyDescent="0.3">
      <c r="C64" s="228"/>
      <c r="D64" s="228"/>
    </row>
    <row r="65" spans="3:4" hidden="1" x14ac:dyDescent="0.3">
      <c r="C65" s="228"/>
      <c r="D65" s="228"/>
    </row>
    <row r="66" spans="3:4" hidden="1" x14ac:dyDescent="0.3">
      <c r="C66" s="228"/>
      <c r="D66" s="228"/>
    </row>
    <row r="67" spans="3:4" hidden="1" x14ac:dyDescent="0.3">
      <c r="C67" s="228"/>
      <c r="D67" s="228"/>
    </row>
    <row r="68" spans="3:4" hidden="1" x14ac:dyDescent="0.3">
      <c r="C68" s="228"/>
      <c r="D68" s="228"/>
    </row>
    <row r="69" spans="3:4" hidden="1" x14ac:dyDescent="0.3">
      <c r="C69" s="228"/>
      <c r="D69" s="228"/>
    </row>
    <row r="70" spans="3:4" hidden="1" x14ac:dyDescent="0.3">
      <c r="C70" s="228"/>
      <c r="D70" s="228"/>
    </row>
    <row r="71" spans="3:4" hidden="1" x14ac:dyDescent="0.3">
      <c r="C71" s="228"/>
      <c r="D71" s="228"/>
    </row>
    <row r="72" spans="3:4" hidden="1" x14ac:dyDescent="0.3">
      <c r="C72" s="228"/>
      <c r="D72" s="228"/>
    </row>
    <row r="73" spans="3:4" hidden="1" x14ac:dyDescent="0.3">
      <c r="C73" s="228"/>
      <c r="D73" s="228"/>
    </row>
    <row r="74" spans="3:4" hidden="1" x14ac:dyDescent="0.3">
      <c r="C74" s="228"/>
      <c r="D74" s="228"/>
    </row>
    <row r="75" spans="3:4" hidden="1" x14ac:dyDescent="0.3">
      <c r="C75" s="228"/>
      <c r="D75" s="228"/>
    </row>
    <row r="76" spans="3:4" hidden="1" x14ac:dyDescent="0.3">
      <c r="C76" s="228"/>
      <c r="D76" s="228"/>
    </row>
    <row r="77" spans="3:4" hidden="1" x14ac:dyDescent="0.3">
      <c r="C77" s="228"/>
      <c r="D77" s="228"/>
    </row>
    <row r="78" spans="3:4" hidden="1" x14ac:dyDescent="0.3">
      <c r="C78" s="228"/>
      <c r="D78" s="228"/>
    </row>
    <row r="79" spans="3:4" hidden="1" x14ac:dyDescent="0.3">
      <c r="C79" s="228"/>
      <c r="D79" s="228"/>
    </row>
    <row r="80" spans="3:4" hidden="1" x14ac:dyDescent="0.3">
      <c r="C80" s="228"/>
      <c r="D80" s="228"/>
    </row>
    <row r="81" spans="3:4" hidden="1" x14ac:dyDescent="0.3">
      <c r="C81" s="228"/>
      <c r="D81" s="228"/>
    </row>
    <row r="82" spans="3:4" hidden="1" x14ac:dyDescent="0.3">
      <c r="C82" s="228"/>
      <c r="D82" s="228"/>
    </row>
    <row r="83" spans="3:4" hidden="1" x14ac:dyDescent="0.3">
      <c r="C83" s="228"/>
      <c r="D83" s="228"/>
    </row>
    <row r="84" spans="3:4" hidden="1" x14ac:dyDescent="0.3">
      <c r="C84" s="228"/>
      <c r="D84" s="228"/>
    </row>
    <row r="85" spans="3:4" hidden="1" x14ac:dyDescent="0.3">
      <c r="C85" s="228"/>
      <c r="D85" s="228"/>
    </row>
    <row r="86" spans="3:4" hidden="1" x14ac:dyDescent="0.3">
      <c r="C86" s="228"/>
      <c r="D86" s="228"/>
    </row>
    <row r="87" spans="3:4" hidden="1" x14ac:dyDescent="0.3">
      <c r="C87" s="228"/>
      <c r="D87" s="228"/>
    </row>
  </sheetData>
  <mergeCells count="5">
    <mergeCell ref="B8:B9"/>
    <mergeCell ref="C8:C9"/>
    <mergeCell ref="D8:D9"/>
    <mergeCell ref="E8:E9"/>
    <mergeCell ref="F8:F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E85E7-D39B-44A9-B936-54CE6D29D547}">
  <sheetPr>
    <tabColor theme="5" tint="0.79998168889431442"/>
  </sheetPr>
  <dimension ref="A1:S77"/>
  <sheetViews>
    <sheetView showGridLines="0" zoomScaleNormal="100" workbookViewId="0"/>
  </sheetViews>
  <sheetFormatPr defaultColWidth="0" defaultRowHeight="0" customHeight="1" zeroHeight="1" x14ac:dyDescent="0.35"/>
  <cols>
    <col min="1" max="1" width="1" customWidth="1"/>
    <col min="2" max="2" width="18.1796875" style="5" bestFit="1" customWidth="1"/>
    <col min="3" max="10" width="13.6328125" style="5" customWidth="1"/>
    <col min="11" max="12" width="10.81640625" style="5" customWidth="1"/>
    <col min="13" max="13" width="8.81640625" style="5" customWidth="1"/>
    <col min="14" max="14" width="0" style="5" hidden="1" customWidth="1"/>
    <col min="15" max="16384" width="8.81640625" style="5" hidden="1"/>
  </cols>
  <sheetData>
    <row r="1" spans="1:19" s="1" customFormat="1" ht="3.5" customHeight="1" thickBot="1" x14ac:dyDescent="0.4">
      <c r="A1"/>
      <c r="C1" s="2"/>
      <c r="D1" s="2"/>
      <c r="E1" s="2"/>
      <c r="F1" s="2"/>
      <c r="G1" s="2"/>
      <c r="H1" s="2"/>
      <c r="I1" s="2"/>
      <c r="J1" s="2"/>
      <c r="K1" s="2"/>
      <c r="L1" s="2"/>
      <c r="M1"/>
    </row>
    <row r="2" spans="1:19" s="148" customFormat="1" ht="14" x14ac:dyDescent="0.3">
      <c r="A2" s="142"/>
      <c r="B2" s="143"/>
      <c r="C2" s="144"/>
      <c r="D2" s="144"/>
      <c r="E2" s="144"/>
      <c r="F2" s="145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7"/>
    </row>
    <row r="3" spans="1:19" s="148" customFormat="1" ht="15.5" x14ac:dyDescent="0.35">
      <c r="A3" s="142"/>
      <c r="B3" s="149"/>
      <c r="C3" s="150" t="s">
        <v>310</v>
      </c>
      <c r="D3" s="53">
        <v>45352</v>
      </c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1"/>
    </row>
    <row r="4" spans="1:19" s="148" customFormat="1" ht="15.5" x14ac:dyDescent="0.35">
      <c r="A4" s="142"/>
      <c r="B4" s="149"/>
      <c r="C4" s="150" t="s">
        <v>311</v>
      </c>
      <c r="D4" s="55" t="s">
        <v>335</v>
      </c>
      <c r="E4" s="152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1"/>
    </row>
    <row r="5" spans="1:19" s="148" customFormat="1" ht="16" thickBot="1" x14ac:dyDescent="0.4">
      <c r="A5" s="142"/>
      <c r="B5" s="153"/>
      <c r="C5" s="154"/>
      <c r="D5" s="154"/>
      <c r="E5" s="154"/>
      <c r="F5" s="155"/>
      <c r="G5" s="155"/>
      <c r="H5" s="155"/>
      <c r="I5" s="59"/>
      <c r="J5" s="155"/>
      <c r="K5" s="155"/>
      <c r="L5" s="155"/>
      <c r="M5" s="155"/>
      <c r="N5" s="155"/>
      <c r="O5" s="155"/>
      <c r="P5" s="155"/>
      <c r="Q5" s="155"/>
      <c r="R5" s="155"/>
      <c r="S5" s="156"/>
    </row>
    <row r="6" spans="1:19" s="1" customFormat="1" ht="14.5" x14ac:dyDescent="0.35">
      <c r="A6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9" s="1" customFormat="1" ht="15" customHeight="1" x14ac:dyDescent="0.35">
      <c r="A7"/>
      <c r="B7" s="4"/>
      <c r="C7" s="3"/>
      <c r="D7" s="3"/>
      <c r="E7" s="3"/>
      <c r="F7" s="4"/>
      <c r="G7" s="3"/>
      <c r="H7" s="3"/>
      <c r="I7" s="3"/>
      <c r="J7" s="3"/>
      <c r="K7" s="4"/>
      <c r="L7" s="3"/>
      <c r="M7" s="3"/>
    </row>
    <row r="8" spans="1:19" ht="14.5" x14ac:dyDescent="0.35">
      <c r="B8" s="231"/>
      <c r="C8" s="231"/>
      <c r="D8" s="231"/>
      <c r="E8" s="231"/>
      <c r="F8" s="231"/>
      <c r="G8" s="231"/>
      <c r="H8" s="231"/>
      <c r="I8" s="231"/>
      <c r="J8" s="231"/>
      <c r="K8" s="232"/>
    </row>
    <row r="9" spans="1:19" ht="14.5" x14ac:dyDescent="0.35">
      <c r="B9" s="362" t="s">
        <v>208</v>
      </c>
      <c r="C9" s="363">
        <v>2024</v>
      </c>
      <c r="D9" s="363">
        <v>2025</v>
      </c>
      <c r="E9" s="363">
        <v>2026</v>
      </c>
      <c r="F9" s="363">
        <v>2027</v>
      </c>
      <c r="G9" s="363" t="s">
        <v>327</v>
      </c>
      <c r="H9" s="363" t="s">
        <v>328</v>
      </c>
      <c r="I9" s="363" t="s">
        <v>329</v>
      </c>
      <c r="J9" s="363" t="s">
        <v>330</v>
      </c>
      <c r="K9" s="232"/>
      <c r="L9" s="232"/>
    </row>
    <row r="10" spans="1:19" ht="4.5" customHeight="1" x14ac:dyDescent="0.35">
      <c r="B10" s="364"/>
      <c r="C10" s="365"/>
      <c r="D10" s="361"/>
      <c r="E10" s="361"/>
      <c r="F10" s="361"/>
      <c r="G10" s="361"/>
      <c r="H10" s="361"/>
      <c r="I10" s="365"/>
      <c r="J10" s="365"/>
      <c r="K10" s="232"/>
      <c r="L10" s="232"/>
      <c r="M10" s="232"/>
    </row>
    <row r="11" spans="1:19" ht="14.5" x14ac:dyDescent="0.35">
      <c r="B11" s="366">
        <v>2745.6540000000005</v>
      </c>
      <c r="C11" s="367">
        <v>277.31476670604383</v>
      </c>
      <c r="D11" s="367">
        <v>986.8546637707891</v>
      </c>
      <c r="E11" s="367">
        <v>412.75961385891196</v>
      </c>
      <c r="F11" s="367">
        <v>821.07925308873234</v>
      </c>
      <c r="G11" s="367">
        <v>4642.7831777692563</v>
      </c>
      <c r="H11" s="367">
        <v>1842.093738574596</v>
      </c>
      <c r="I11" s="367">
        <v>1141.0072152627786</v>
      </c>
      <c r="J11" s="367">
        <v>210.70159080221038</v>
      </c>
      <c r="K11" s="232"/>
      <c r="L11" s="232"/>
      <c r="M11" s="232"/>
    </row>
    <row r="12" spans="1:19" ht="14.5" x14ac:dyDescent="0.35"/>
    <row r="13" spans="1:19" ht="14.5" x14ac:dyDescent="0.35"/>
    <row r="14" spans="1:19" ht="14.5" hidden="1" x14ac:dyDescent="0.35">
      <c r="C14" s="233"/>
      <c r="D14" s="233"/>
      <c r="J14" s="233"/>
      <c r="K14" s="233"/>
    </row>
    <row r="15" spans="1:19" ht="14.5" hidden="1" x14ac:dyDescent="0.35">
      <c r="C15" s="233"/>
      <c r="D15" s="233"/>
      <c r="J15" s="233"/>
      <c r="K15" s="233"/>
    </row>
    <row r="16" spans="1:19" ht="14.5" hidden="1" x14ac:dyDescent="0.35">
      <c r="C16" s="233"/>
      <c r="D16" s="233"/>
      <c r="J16" s="233"/>
      <c r="K16" s="233"/>
    </row>
    <row r="17" spans="3:11" ht="14.5" hidden="1" x14ac:dyDescent="0.35">
      <c r="C17" s="233"/>
      <c r="D17" s="233"/>
      <c r="J17" s="233"/>
      <c r="K17" s="233"/>
    </row>
    <row r="18" spans="3:11" ht="14.5" hidden="1" x14ac:dyDescent="0.35">
      <c r="C18" s="233"/>
      <c r="D18" s="233"/>
      <c r="J18" s="233"/>
      <c r="K18" s="233"/>
    </row>
    <row r="19" spans="3:11" ht="14.5" hidden="1" x14ac:dyDescent="0.35">
      <c r="C19" s="233"/>
      <c r="D19" s="233"/>
      <c r="J19" s="233"/>
      <c r="K19" s="233"/>
    </row>
    <row r="20" spans="3:11" ht="14.5" hidden="1" x14ac:dyDescent="0.35">
      <c r="C20" s="233"/>
      <c r="D20" s="233"/>
      <c r="J20" s="233"/>
      <c r="K20" s="233"/>
    </row>
    <row r="21" spans="3:11" ht="14.5" hidden="1" x14ac:dyDescent="0.35">
      <c r="C21" s="233"/>
      <c r="D21" s="233"/>
      <c r="J21" s="233"/>
      <c r="K21" s="233"/>
    </row>
    <row r="22" spans="3:11" ht="14.5" hidden="1" x14ac:dyDescent="0.35">
      <c r="C22" s="233"/>
      <c r="D22" s="233"/>
      <c r="J22" s="233"/>
      <c r="K22" s="233"/>
    </row>
    <row r="23" spans="3:11" ht="14.5" hidden="1" x14ac:dyDescent="0.35">
      <c r="C23" s="233"/>
      <c r="D23" s="233"/>
      <c r="J23" s="233"/>
      <c r="K23" s="233"/>
    </row>
    <row r="24" spans="3:11" ht="14.5" hidden="1" x14ac:dyDescent="0.35">
      <c r="C24" s="233"/>
      <c r="D24" s="233"/>
      <c r="J24" s="233"/>
      <c r="K24" s="233"/>
    </row>
    <row r="25" spans="3:11" ht="14.5" hidden="1" x14ac:dyDescent="0.35">
      <c r="C25" s="233"/>
      <c r="D25" s="233"/>
      <c r="J25" s="233"/>
      <c r="K25" s="233"/>
    </row>
    <row r="26" spans="3:11" ht="14.5" hidden="1" x14ac:dyDescent="0.35">
      <c r="C26" s="233"/>
      <c r="D26" s="233"/>
      <c r="J26" s="233"/>
      <c r="K26" s="233"/>
    </row>
    <row r="27" spans="3:11" ht="14.5" hidden="1" x14ac:dyDescent="0.35">
      <c r="C27" s="233"/>
      <c r="D27" s="233"/>
      <c r="J27" s="233"/>
      <c r="K27" s="233"/>
    </row>
    <row r="28" spans="3:11" ht="14.5" hidden="1" x14ac:dyDescent="0.35">
      <c r="C28" s="233"/>
      <c r="D28" s="233"/>
      <c r="J28" s="233"/>
      <c r="K28" s="233"/>
    </row>
    <row r="29" spans="3:11" ht="14.5" hidden="1" x14ac:dyDescent="0.35">
      <c r="C29" s="233"/>
      <c r="D29" s="233"/>
      <c r="J29" s="233"/>
      <c r="K29" s="233"/>
    </row>
    <row r="30" spans="3:11" ht="14.5" hidden="1" x14ac:dyDescent="0.35">
      <c r="C30" s="233"/>
      <c r="D30" s="233"/>
      <c r="J30" s="233"/>
      <c r="K30" s="233"/>
    </row>
    <row r="31" spans="3:11" ht="14.5" hidden="1" x14ac:dyDescent="0.35">
      <c r="C31" s="233"/>
      <c r="D31" s="233"/>
      <c r="J31" s="233"/>
      <c r="K31" s="233"/>
    </row>
    <row r="32" spans="3:11" ht="14.5" hidden="1" x14ac:dyDescent="0.35">
      <c r="C32" s="233"/>
      <c r="D32" s="233"/>
      <c r="J32" s="233"/>
      <c r="K32" s="233"/>
    </row>
    <row r="33" spans="3:11" ht="14.5" hidden="1" x14ac:dyDescent="0.35">
      <c r="C33" s="233"/>
      <c r="D33" s="233"/>
      <c r="J33" s="233"/>
      <c r="K33" s="233"/>
    </row>
    <row r="34" spans="3:11" ht="14.5" hidden="1" x14ac:dyDescent="0.35">
      <c r="C34" s="233"/>
      <c r="D34" s="233"/>
      <c r="J34" s="233"/>
      <c r="K34" s="233"/>
    </row>
    <row r="35" spans="3:11" ht="14.5" hidden="1" x14ac:dyDescent="0.35">
      <c r="J35" s="233"/>
      <c r="K35" s="233"/>
    </row>
    <row r="36" spans="3:11" ht="14.5" hidden="1" x14ac:dyDescent="0.35">
      <c r="J36" s="233"/>
      <c r="K36" s="233"/>
    </row>
    <row r="37" spans="3:11" ht="14.5" hidden="1" x14ac:dyDescent="0.35">
      <c r="J37" s="233"/>
      <c r="K37" s="233"/>
    </row>
    <row r="38" spans="3:11" ht="14.5" hidden="1" x14ac:dyDescent="0.35">
      <c r="J38" s="233"/>
      <c r="K38" s="233"/>
    </row>
    <row r="39" spans="3:11" ht="14.5" hidden="1" x14ac:dyDescent="0.35">
      <c r="C39" s="233"/>
      <c r="D39" s="233"/>
      <c r="J39" s="233"/>
      <c r="K39" s="233"/>
    </row>
    <row r="40" spans="3:11" ht="14.5" hidden="1" x14ac:dyDescent="0.35">
      <c r="C40" s="233"/>
      <c r="D40" s="233"/>
      <c r="J40" s="233"/>
      <c r="K40" s="233"/>
    </row>
    <row r="41" spans="3:11" ht="14.5" hidden="1" x14ac:dyDescent="0.35">
      <c r="C41" s="233"/>
      <c r="D41" s="233"/>
      <c r="J41" s="233"/>
      <c r="K41" s="233"/>
    </row>
    <row r="42" spans="3:11" ht="14.5" hidden="1" x14ac:dyDescent="0.35">
      <c r="C42" s="233"/>
      <c r="D42" s="233"/>
      <c r="J42" s="233"/>
      <c r="K42" s="233"/>
    </row>
    <row r="43" spans="3:11" ht="14.5" hidden="1" x14ac:dyDescent="0.35">
      <c r="C43" s="233"/>
      <c r="D43" s="233"/>
      <c r="J43" s="233"/>
      <c r="K43" s="233"/>
    </row>
    <row r="44" spans="3:11" ht="14.5" hidden="1" x14ac:dyDescent="0.35">
      <c r="C44" s="233"/>
      <c r="D44" s="233"/>
      <c r="J44" s="233"/>
      <c r="K44" s="233"/>
    </row>
    <row r="45" spans="3:11" ht="14.5" hidden="1" x14ac:dyDescent="0.35">
      <c r="C45" s="233"/>
      <c r="D45" s="233"/>
      <c r="J45" s="233"/>
      <c r="K45" s="233"/>
    </row>
    <row r="46" spans="3:11" ht="14.5" hidden="1" x14ac:dyDescent="0.35">
      <c r="C46" s="233"/>
      <c r="D46" s="233"/>
      <c r="J46" s="233"/>
      <c r="K46" s="233"/>
    </row>
    <row r="47" spans="3:11" ht="14.5" hidden="1" x14ac:dyDescent="0.35">
      <c r="C47" s="233"/>
      <c r="D47" s="233"/>
      <c r="J47" s="233"/>
      <c r="K47" s="233"/>
    </row>
    <row r="48" spans="3:11" ht="14.5" hidden="1" x14ac:dyDescent="0.35">
      <c r="C48" s="233"/>
      <c r="D48" s="233"/>
      <c r="J48" s="233"/>
      <c r="K48" s="233"/>
    </row>
    <row r="49" spans="3:11" ht="14.5" hidden="1" x14ac:dyDescent="0.35">
      <c r="C49" s="233"/>
      <c r="D49" s="233"/>
      <c r="J49" s="233"/>
      <c r="K49" s="233"/>
    </row>
    <row r="50" spans="3:11" ht="14.5" hidden="1" x14ac:dyDescent="0.35">
      <c r="C50" s="233"/>
      <c r="D50" s="233"/>
      <c r="J50" s="233"/>
      <c r="K50" s="233"/>
    </row>
    <row r="51" spans="3:11" ht="14.5" hidden="1" x14ac:dyDescent="0.35">
      <c r="C51" s="233"/>
      <c r="D51" s="233"/>
      <c r="J51" s="233"/>
      <c r="K51" s="233"/>
    </row>
    <row r="52" spans="3:11" ht="14.5" hidden="1" x14ac:dyDescent="0.35">
      <c r="C52" s="233"/>
      <c r="D52" s="233"/>
      <c r="J52" s="233"/>
      <c r="K52" s="233"/>
    </row>
    <row r="53" spans="3:11" ht="14.5" hidden="1" x14ac:dyDescent="0.35">
      <c r="C53" s="233"/>
      <c r="D53" s="233"/>
      <c r="J53" s="233"/>
      <c r="K53" s="233"/>
    </row>
    <row r="54" spans="3:11" ht="14.5" hidden="1" x14ac:dyDescent="0.35">
      <c r="C54" s="233"/>
      <c r="D54" s="233"/>
      <c r="J54" s="233"/>
      <c r="K54" s="233"/>
    </row>
    <row r="55" spans="3:11" ht="14.5" hidden="1" x14ac:dyDescent="0.35">
      <c r="C55" s="233"/>
      <c r="D55" s="233"/>
      <c r="J55" s="233"/>
      <c r="K55" s="233"/>
    </row>
    <row r="56" spans="3:11" ht="14.5" hidden="1" x14ac:dyDescent="0.35">
      <c r="C56" s="233"/>
      <c r="D56" s="233"/>
      <c r="J56" s="233"/>
      <c r="K56" s="233"/>
    </row>
    <row r="57" spans="3:11" ht="14.5" hidden="1" x14ac:dyDescent="0.35">
      <c r="C57" s="233"/>
      <c r="D57" s="233"/>
      <c r="J57" s="233"/>
      <c r="K57" s="233"/>
    </row>
    <row r="58" spans="3:11" ht="14.5" hidden="1" x14ac:dyDescent="0.35">
      <c r="C58" s="233"/>
      <c r="D58" s="233"/>
      <c r="J58" s="233"/>
      <c r="K58" s="233"/>
    </row>
    <row r="59" spans="3:11" ht="14.5" hidden="1" x14ac:dyDescent="0.35">
      <c r="C59" s="233"/>
      <c r="D59" s="233"/>
      <c r="J59" s="233"/>
      <c r="K59" s="233"/>
    </row>
    <row r="60" spans="3:11" ht="14.5" hidden="1" x14ac:dyDescent="0.35">
      <c r="C60" s="233"/>
      <c r="D60" s="233"/>
      <c r="J60" s="233"/>
      <c r="K60" s="233"/>
    </row>
    <row r="61" spans="3:11" ht="14.5" hidden="1" x14ac:dyDescent="0.35">
      <c r="C61" s="233"/>
      <c r="D61" s="233"/>
      <c r="J61" s="233"/>
      <c r="K61" s="233"/>
    </row>
    <row r="62" spans="3:11" ht="14.5" hidden="1" x14ac:dyDescent="0.35">
      <c r="C62" s="233"/>
      <c r="D62" s="233"/>
      <c r="J62" s="233"/>
      <c r="K62" s="233"/>
    </row>
    <row r="63" spans="3:11" ht="14.5" hidden="1" x14ac:dyDescent="0.35">
      <c r="C63" s="233"/>
      <c r="D63" s="233"/>
      <c r="J63" s="233"/>
      <c r="K63" s="233"/>
    </row>
    <row r="64" spans="3:11" ht="14.5" hidden="1" x14ac:dyDescent="0.35">
      <c r="C64" s="233"/>
      <c r="D64" s="233"/>
      <c r="J64" s="233"/>
      <c r="K64" s="233"/>
    </row>
    <row r="65" spans="3:11" ht="14.5" hidden="1" x14ac:dyDescent="0.35">
      <c r="C65" s="233"/>
      <c r="D65" s="233"/>
      <c r="J65" s="233"/>
      <c r="K65" s="233"/>
    </row>
    <row r="66" spans="3:11" ht="14.5" hidden="1" x14ac:dyDescent="0.35">
      <c r="C66" s="233"/>
      <c r="D66" s="233"/>
      <c r="J66" s="233"/>
      <c r="K66" s="233"/>
    </row>
    <row r="67" spans="3:11" ht="14.5" hidden="1" x14ac:dyDescent="0.35">
      <c r="C67" s="233"/>
      <c r="D67" s="233"/>
      <c r="J67" s="233"/>
      <c r="K67" s="233"/>
    </row>
    <row r="68" spans="3:11" ht="14.5" hidden="1" x14ac:dyDescent="0.35">
      <c r="C68" s="233"/>
      <c r="D68" s="233"/>
      <c r="J68" s="233"/>
      <c r="K68" s="233"/>
    </row>
    <row r="69" spans="3:11" ht="14.5" hidden="1" x14ac:dyDescent="0.35">
      <c r="C69" s="233"/>
      <c r="D69" s="233"/>
      <c r="J69" s="233"/>
      <c r="K69" s="233"/>
    </row>
    <row r="70" spans="3:11" ht="14.5" hidden="1" x14ac:dyDescent="0.35">
      <c r="C70" s="233"/>
      <c r="D70" s="233"/>
      <c r="J70" s="233"/>
      <c r="K70" s="233"/>
    </row>
    <row r="71" spans="3:11" ht="14.5" hidden="1" x14ac:dyDescent="0.35">
      <c r="C71" s="233"/>
      <c r="D71" s="233"/>
      <c r="J71" s="233"/>
      <c r="K71" s="233"/>
    </row>
    <row r="72" spans="3:11" ht="14.5" hidden="1" x14ac:dyDescent="0.35">
      <c r="C72" s="233"/>
      <c r="D72" s="233"/>
      <c r="J72" s="233"/>
      <c r="K72" s="233"/>
    </row>
    <row r="73" spans="3:11" ht="14.5" hidden="1" x14ac:dyDescent="0.35">
      <c r="C73" s="233"/>
      <c r="D73" s="233"/>
      <c r="J73" s="233"/>
      <c r="K73" s="233"/>
    </row>
    <row r="74" spans="3:11" ht="14.5" hidden="1" x14ac:dyDescent="0.35">
      <c r="C74" s="233"/>
      <c r="D74" s="233"/>
      <c r="J74" s="233"/>
      <c r="K74" s="233"/>
    </row>
    <row r="75" spans="3:11" ht="14.5" hidden="1" x14ac:dyDescent="0.35">
      <c r="C75" s="233"/>
      <c r="D75" s="233"/>
      <c r="J75" s="233"/>
      <c r="K75" s="233"/>
    </row>
    <row r="76" spans="3:11" ht="14.5" hidden="1" x14ac:dyDescent="0.35">
      <c r="C76" s="233"/>
      <c r="D76" s="233"/>
      <c r="J76" s="233"/>
      <c r="K76" s="233"/>
    </row>
    <row r="77" spans="3:11" ht="14.5" hidden="1" x14ac:dyDescent="0.35">
      <c r="C77" s="233"/>
      <c r="D77" s="233"/>
      <c r="J77" s="233"/>
      <c r="K77" s="233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Revenue</vt:lpstr>
      <vt:lpstr>O&amp;M Costs and Expenses </vt:lpstr>
      <vt:lpstr>Regulatory Income Statement </vt:lpstr>
      <vt:lpstr>Indirect Cash Flow _Reg</vt:lpstr>
      <vt:lpstr>Regulatory Balance Sheet </vt:lpstr>
      <vt:lpstr>Equity Income</vt:lpstr>
      <vt:lpstr>Consolidated Debt</vt:lpstr>
      <vt:lpstr>Related_Gross Debt</vt:lpstr>
      <vt:lpstr>Amortization</vt:lpstr>
      <vt:lpstr>Income Statement_IFRS</vt:lpstr>
      <vt:lpstr>Income Statement_IFRS_(ITR.DFP)</vt:lpstr>
      <vt:lpstr>Balance Sheet_IFRS</vt:lpstr>
      <vt:lpstr>Balance Sheet_IFRS (ITR.DFP)</vt:lpstr>
      <vt:lpstr>Cash Flow_IFRS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Geromel</dc:creator>
  <cp:lastModifiedBy>Victor Raimundo Penteado</cp:lastModifiedBy>
  <dcterms:created xsi:type="dcterms:W3CDTF">2023-02-03T19:27:19Z</dcterms:created>
  <dcterms:modified xsi:type="dcterms:W3CDTF">2024-04-21T13:20:26Z</dcterms:modified>
</cp:coreProperties>
</file>